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3350" windowHeight="15975"/>
  </bookViews>
  <sheets>
    <sheet name="obmiar" sheetId="1" r:id="rId1"/>
    <sheet name="do druku" sheetId="2" r:id="rId2"/>
    <sheet name="Arkusz3" sheetId="3" r:id="rId3"/>
    <sheet name="obmiar str2" sheetId="4" r:id="rId4"/>
  </sheets>
  <calcPr calcId="145621"/>
</workbook>
</file>

<file path=xl/calcChain.xml><?xml version="1.0" encoding="utf-8"?>
<calcChain xmlns="http://schemas.openxmlformats.org/spreadsheetml/2006/main">
  <c r="E22" i="1" l="1"/>
  <c r="E21" i="1"/>
  <c r="E20" i="1"/>
  <c r="E19" i="1"/>
  <c r="E17" i="1"/>
  <c r="E14" i="1"/>
  <c r="E23" i="1"/>
  <c r="E8" i="1"/>
  <c r="E9" i="1"/>
  <c r="E10" i="1"/>
  <c r="E11" i="1"/>
  <c r="E12" i="1"/>
  <c r="E13" i="1"/>
  <c r="E15" i="1"/>
  <c r="E16" i="1"/>
  <c r="E18" i="1"/>
  <c r="E24" i="1"/>
  <c r="E25" i="1"/>
  <c r="E28" i="1"/>
  <c r="E30" i="1"/>
  <c r="E32" i="1"/>
  <c r="E34" i="1"/>
  <c r="E35" i="1"/>
  <c r="E36" i="1"/>
  <c r="E37" i="1"/>
  <c r="E38" i="1"/>
  <c r="E41" i="1"/>
  <c r="E42" i="1"/>
  <c r="E43" i="1"/>
  <c r="E44" i="1"/>
  <c r="E45" i="1"/>
  <c r="E46" i="1"/>
  <c r="E47" i="1"/>
  <c r="E49" i="1"/>
  <c r="E52" i="1"/>
  <c r="E53" i="1"/>
  <c r="E55" i="1"/>
  <c r="E56" i="1"/>
  <c r="E58" i="1"/>
  <c r="E59" i="1"/>
  <c r="E61" i="1"/>
  <c r="E62" i="1"/>
  <c r="E39" i="1"/>
  <c r="E63" i="1" l="1"/>
  <c r="E26" i="1"/>
  <c r="E50" i="1"/>
  <c r="E64" i="1" l="1"/>
</calcChain>
</file>

<file path=xl/sharedStrings.xml><?xml version="1.0" encoding="utf-8"?>
<sst xmlns="http://schemas.openxmlformats.org/spreadsheetml/2006/main" count="395" uniqueCount="166">
  <si>
    <t>OBMIAR OZNAKOWANIA POZIOMEGO</t>
  </si>
  <si>
    <t>Symbol</t>
  </si>
  <si>
    <t>Wymiar</t>
  </si>
  <si>
    <t>Przelicznik</t>
  </si>
  <si>
    <t>Wielkości</t>
  </si>
  <si>
    <t>Ilość</t>
  </si>
  <si>
    <t>Z N A K I     P O D Ł U Ż N E</t>
  </si>
  <si>
    <t>P-1a</t>
  </si>
  <si>
    <t>4m * 0.12m co 8m</t>
  </si>
  <si>
    <t>0,04 m2/mb</t>
  </si>
  <si>
    <t>P-1b</t>
  </si>
  <si>
    <t>2m * 0.12m co 4m</t>
  </si>
  <si>
    <t>P-1c</t>
  </si>
  <si>
    <t>2m * 0.24m co 2m</t>
  </si>
  <si>
    <t>0,12 m2/mb</t>
  </si>
  <si>
    <t>P-1d</t>
  </si>
  <si>
    <t>1m * 0.12m co 1m</t>
  </si>
  <si>
    <t>0,06 m2/mb</t>
  </si>
  <si>
    <t>P-1e</t>
  </si>
  <si>
    <t>1x1 (0,24)</t>
  </si>
  <si>
    <t>P-2a</t>
  </si>
  <si>
    <t>ciągła 0.12m</t>
  </si>
  <si>
    <t>P-2b</t>
  </si>
  <si>
    <t>ciągła 0,24</t>
  </si>
  <si>
    <t>0,24 m2/mb</t>
  </si>
  <si>
    <t>P-3a</t>
  </si>
  <si>
    <t>ciągła 0.12m i 4m * 0.12m co 2m</t>
  </si>
  <si>
    <t>0.20 m2/mb</t>
  </si>
  <si>
    <t>P-3b</t>
  </si>
  <si>
    <t>ciągła 0.12m i 1m * 0.12m co 1m</t>
  </si>
  <si>
    <t>0.18 m2/mb</t>
  </si>
  <si>
    <t>P-4</t>
  </si>
  <si>
    <t>2 * ciągła 0.12</t>
  </si>
  <si>
    <t>0.24 m2/mb</t>
  </si>
  <si>
    <t>P-5</t>
  </si>
  <si>
    <t xml:space="preserve">podwójna przerywana 2*0,12*4*2 </t>
  </si>
  <si>
    <t>0,32 m2/mb</t>
  </si>
  <si>
    <t>P-6</t>
  </si>
  <si>
    <t>4m * 0.12m co 2m</t>
  </si>
  <si>
    <t>0,08 m2/mb</t>
  </si>
  <si>
    <t>P-6a</t>
  </si>
  <si>
    <t>linia ostrzegawcza naprowadzająca</t>
  </si>
  <si>
    <t>0,17 m2/mb</t>
  </si>
  <si>
    <t>P-7a</t>
  </si>
  <si>
    <t>P-7b</t>
  </si>
  <si>
    <t>P-7c</t>
  </si>
  <si>
    <t>1*1 (0,12)</t>
  </si>
  <si>
    <t>P-7d</t>
  </si>
  <si>
    <t>krawędziowa ciągła (0,12)</t>
  </si>
  <si>
    <t>wibro</t>
  </si>
  <si>
    <t>SUMA</t>
  </si>
  <si>
    <t xml:space="preserve">S T R Z A Ł K I </t>
  </si>
  <si>
    <t>P-8a</t>
  </si>
  <si>
    <t>strzałka prosto (krótka/długa)</t>
  </si>
  <si>
    <t>1.21 / 1.59 m2/szt.</t>
  </si>
  <si>
    <t>P-8b</t>
  </si>
  <si>
    <t>strzałka lewo (krótka/długa)</t>
  </si>
  <si>
    <t>1.49 / 1.94 m2/szt.</t>
  </si>
  <si>
    <t>P-8c</t>
  </si>
  <si>
    <t>strzałka do zawracania</t>
  </si>
  <si>
    <t>2,87 m2/szt</t>
  </si>
  <si>
    <t>P-8d</t>
  </si>
  <si>
    <t>strzałka prawo (krótka/długa)</t>
  </si>
  <si>
    <t>P-8e</t>
  </si>
  <si>
    <t>strzałka prosto lewo(krótka/długa)</t>
  </si>
  <si>
    <t>2.19 / 2.72 m2/szt.</t>
  </si>
  <si>
    <t>P-8f</t>
  </si>
  <si>
    <t>strzałka prosto prawo(krótka/długa)</t>
  </si>
  <si>
    <t>P-8g</t>
  </si>
  <si>
    <t>strzałka lewo prawo(krótka/długa)</t>
  </si>
  <si>
    <t>2.47 / 3.07 m2/szt.</t>
  </si>
  <si>
    <t>P-8h</t>
  </si>
  <si>
    <t>strzałka prosto lewo prawo(krótka/długa)</t>
  </si>
  <si>
    <t>3.16 / 3.85 m2/szt.</t>
  </si>
  <si>
    <t>P-8i</t>
  </si>
  <si>
    <t>strzałka prosto i do zawracania</t>
  </si>
  <si>
    <t>3,75 m2/szt</t>
  </si>
  <si>
    <t>P-9a</t>
  </si>
  <si>
    <t>strzałka naprowadzająca lewo</t>
  </si>
  <si>
    <t>4.15 m2/szt.</t>
  </si>
  <si>
    <t>P-9b</t>
  </si>
  <si>
    <t>strzałka naprowadzająca prawo</t>
  </si>
  <si>
    <t xml:space="preserve">Z N A K I     P O P  R Z E C Z N E </t>
  </si>
  <si>
    <t>P-10</t>
  </si>
  <si>
    <t>przejście dla pieszych 0.5m * 4.0m</t>
  </si>
  <si>
    <t>2 m2/szt.</t>
  </si>
  <si>
    <t>przejście dla pieszych 0.5m * 6.0m</t>
  </si>
  <si>
    <t>3 m2/szt.</t>
  </si>
  <si>
    <t>przejście dla pieszych 0.5m * 8.0m</t>
  </si>
  <si>
    <t>P-11</t>
  </si>
  <si>
    <t>rowerówka 0,5*0,5*0,5</t>
  </si>
  <si>
    <t>0,25 m2/szt</t>
  </si>
  <si>
    <t>P-12</t>
  </si>
  <si>
    <t>linia bezwzględnego zatrzymania 0.5m</t>
  </si>
  <si>
    <t>0.5 m2/mb</t>
  </si>
  <si>
    <t>P-13</t>
  </si>
  <si>
    <t>linia warunkowego zatrzymania, trójkąt</t>
  </si>
  <si>
    <t>P-14</t>
  </si>
  <si>
    <t>linia warunkowego zatrzymania, prostokąt</t>
  </si>
  <si>
    <t>P-25a</t>
  </si>
  <si>
    <t>próg zwalniający</t>
  </si>
  <si>
    <t>0,23 m2/mb</t>
  </si>
  <si>
    <t>P-25b</t>
  </si>
  <si>
    <t>0,14 m2/mb</t>
  </si>
  <si>
    <t xml:space="preserve">Z N A K I     U Z U P E Ł N I A J Ą C E </t>
  </si>
  <si>
    <t>P-15</t>
  </si>
  <si>
    <t>trójkąt podporządkowania krótki/długi</t>
  </si>
  <si>
    <t>1,32 / 3,42 m2</t>
  </si>
  <si>
    <t>P-16</t>
  </si>
  <si>
    <t>napis "STOP"</t>
  </si>
  <si>
    <t>1,23 / 3,1 m2</t>
  </si>
  <si>
    <t>P-17</t>
  </si>
  <si>
    <t>linia przystankowa</t>
  </si>
  <si>
    <t>P-18</t>
  </si>
  <si>
    <t>stanowisko postojowe</t>
  </si>
  <si>
    <t>1,52 m2/szt</t>
  </si>
  <si>
    <t>P-19</t>
  </si>
  <si>
    <t>pas postojowy 0.5*0.24 co 0.5m</t>
  </si>
  <si>
    <t>P-20</t>
  </si>
  <si>
    <t>koperta jezdni/chodnik</t>
  </si>
  <si>
    <t>1.46 / 1.92 m2/szt.</t>
  </si>
  <si>
    <t>P-21a</t>
  </si>
  <si>
    <t>powierzchnia wyłączona z ruchu 0.24m</t>
  </si>
  <si>
    <t>P-21b</t>
  </si>
  <si>
    <t>powierzchnia wyłączona z ruchu 0,60</t>
  </si>
  <si>
    <t>0,60 m2/mb</t>
  </si>
  <si>
    <t>P-22</t>
  </si>
  <si>
    <t>napis "BUS"</t>
  </si>
  <si>
    <t>1,1 / 2,8 m2/szt</t>
  </si>
  <si>
    <t>P-23</t>
  </si>
  <si>
    <t>rowerek</t>
  </si>
  <si>
    <t>0,66 m2/szt</t>
  </si>
  <si>
    <t>P-24</t>
  </si>
  <si>
    <t>inwalida</t>
  </si>
  <si>
    <t>0,76 m2/szt</t>
  </si>
  <si>
    <t>RAZEM</t>
  </si>
  <si>
    <t xml:space="preserve">Materiał: </t>
  </si>
  <si>
    <t>4 m2/szt</t>
  </si>
  <si>
    <t>0,175 m2/szt</t>
  </si>
  <si>
    <t>0,375 m2/szt</t>
  </si>
  <si>
    <t>0,06/0,12/0,24 mb</t>
  </si>
  <si>
    <t>Budowa:</t>
  </si>
  <si>
    <t>data:</t>
  </si>
  <si>
    <t>Inwestor:</t>
  </si>
  <si>
    <t>obmiar sporządził………………………………………………</t>
  </si>
  <si>
    <t>P 7b</t>
  </si>
  <si>
    <t>ciągła (0,24) obrys łezki</t>
  </si>
  <si>
    <t xml:space="preserve">ciągła (0.24m) </t>
  </si>
  <si>
    <t>1m (0.24m) co 1m</t>
  </si>
  <si>
    <t>ciągła (0.24m)</t>
  </si>
  <si>
    <t>ciągła (0.24m) obrys łezki</t>
  </si>
  <si>
    <t>4 m2/szt.</t>
  </si>
  <si>
    <t>Sym.</t>
  </si>
  <si>
    <t>vibro</t>
  </si>
  <si>
    <t>nazwisko</t>
  </si>
  <si>
    <t>m2</t>
  </si>
  <si>
    <t>LINIOWA</t>
  </si>
  <si>
    <t>RĘCZNA</t>
  </si>
  <si>
    <t>2*2 (0,12)</t>
  </si>
  <si>
    <t xml:space="preserve">                Materiał: Farba</t>
  </si>
  <si>
    <t xml:space="preserve">Miejsca dla inwalidów </t>
  </si>
  <si>
    <t>PRZEDMIAR OZNAKOWANIA POZIOMEGO</t>
  </si>
  <si>
    <t xml:space="preserve">              Miasto i gmina Pińczów</t>
  </si>
  <si>
    <t>P-26</t>
  </si>
  <si>
    <t>Rowerek</t>
  </si>
  <si>
    <t>Piesi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</si>
</sst>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b/>
      <sz val="11"/>
      <name val="Bookman Old Style"/>
      <family val="1"/>
    </font>
    <font>
      <sz val="10"/>
      <name val="Bookman Old Style"/>
      <family val="1"/>
    </font>
    <font>
      <b/>
      <sz val="10"/>
      <color indexed="8"/>
      <name val="Bookman Old Style"/>
      <family val="1"/>
    </font>
    <font>
      <b/>
      <sz val="9"/>
      <color indexed="8"/>
      <name val="Bookman Old Style"/>
      <family val="1"/>
    </font>
    <font>
      <sz val="8"/>
      <name val="Bookman Old Style"/>
      <family val="1"/>
    </font>
    <font>
      <b/>
      <sz val="8"/>
      <color indexed="8"/>
      <name val="Bookman Old Style"/>
      <family val="1"/>
    </font>
    <font>
      <i/>
      <sz val="8"/>
      <color indexed="8"/>
      <name val="Bookman Old Style"/>
      <family val="1"/>
    </font>
    <font>
      <b/>
      <sz val="9"/>
      <name val="Bookman Old Style"/>
      <family val="1"/>
    </font>
    <font>
      <b/>
      <sz val="8"/>
      <name val="Bookman Old Style"/>
      <family val="1"/>
    </font>
    <font>
      <i/>
      <sz val="8"/>
      <name val="Bookman Old Style"/>
      <family val="1"/>
    </font>
    <font>
      <sz val="8"/>
      <color indexed="53"/>
      <name val="Bookman Old Style"/>
      <family val="1"/>
    </font>
    <font>
      <b/>
      <i/>
      <sz val="10"/>
      <color indexed="8"/>
      <name val="Bookman Old Style"/>
      <family val="1"/>
    </font>
    <font>
      <sz val="8"/>
      <color indexed="8"/>
      <name val="Bookman Old Style"/>
      <family val="1"/>
      <charset val="238"/>
    </font>
    <font>
      <b/>
      <i/>
      <sz val="8"/>
      <name val="Bookman Old Style"/>
      <family val="1"/>
      <charset val="238"/>
    </font>
    <font>
      <b/>
      <i/>
      <sz val="8"/>
      <color indexed="8"/>
      <name val="Bookman Old Style"/>
      <family val="1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8"/>
      <color rgb="FFFF0000"/>
      <name val="Bookman Old Style"/>
      <family val="1"/>
      <charset val="238"/>
    </font>
    <font>
      <sz val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2" fontId="5" fillId="0" borderId="2" xfId="0" applyNumberFormat="1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2" fontId="5" fillId="0" borderId="1" xfId="0" applyNumberFormat="1" applyFont="1" applyBorder="1"/>
    <xf numFmtId="0" fontId="5" fillId="0" borderId="3" xfId="0" applyFont="1" applyBorder="1"/>
    <xf numFmtId="0" fontId="6" fillId="2" borderId="3" xfId="0" applyFont="1" applyFill="1" applyBorder="1" applyAlignment="1">
      <alignment horizontal="right"/>
    </xf>
    <xf numFmtId="2" fontId="7" fillId="2" borderId="3" xfId="0" applyNumberFormat="1" applyFont="1" applyFill="1" applyBorder="1"/>
    <xf numFmtId="0" fontId="9" fillId="0" borderId="1" xfId="0" applyFont="1" applyBorder="1" applyAlignment="1">
      <alignment horizontal="right"/>
    </xf>
    <xf numFmtId="2" fontId="10" fillId="0" borderId="1" xfId="0" applyNumberFormat="1" applyFont="1" applyBorder="1"/>
    <xf numFmtId="0" fontId="5" fillId="0" borderId="1" xfId="0" applyFont="1" applyFill="1" applyBorder="1" applyAlignment="1">
      <alignment horizontal="left"/>
    </xf>
    <xf numFmtId="0" fontId="11" fillId="0" borderId="1" xfId="0" applyFont="1" applyBorder="1"/>
    <xf numFmtId="0" fontId="5" fillId="0" borderId="4" xfId="0" applyFont="1" applyBorder="1"/>
    <xf numFmtId="0" fontId="6" fillId="0" borderId="0" xfId="0" applyFont="1" applyBorder="1" applyAlignment="1"/>
    <xf numFmtId="2" fontId="6" fillId="0" borderId="5" xfId="0" applyNumberFormat="1" applyFont="1" applyBorder="1"/>
    <xf numFmtId="0" fontId="5" fillId="0" borderId="0" xfId="0" applyFont="1" applyBorder="1"/>
    <xf numFmtId="2" fontId="5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3" fillId="0" borderId="0" xfId="0" applyFont="1" applyBorder="1" applyAlignment="1"/>
    <xf numFmtId="0" fontId="5" fillId="0" borderId="0" xfId="0" applyFont="1" applyFill="1" applyBorder="1" applyAlignment="1">
      <alignment horizontal="left"/>
    </xf>
    <xf numFmtId="2" fontId="5" fillId="0" borderId="3" xfId="0" applyNumberFormat="1" applyFont="1" applyBorder="1"/>
    <xf numFmtId="0" fontId="12" fillId="0" borderId="8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14" fillId="0" borderId="1" xfId="0" applyNumberFormat="1" applyFont="1" applyBorder="1"/>
    <xf numFmtId="2" fontId="15" fillId="2" borderId="3" xfId="0" applyNumberFormat="1" applyFont="1" applyFill="1" applyBorder="1"/>
    <xf numFmtId="2" fontId="14" fillId="0" borderId="3" xfId="0" applyNumberFormat="1" applyFont="1" applyBorder="1"/>
    <xf numFmtId="2" fontId="4" fillId="0" borderId="5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2" fontId="5" fillId="0" borderId="0" xfId="0" applyNumberFormat="1" applyFont="1"/>
    <xf numFmtId="0" fontId="19" fillId="0" borderId="0" xfId="0" applyFont="1" applyFill="1" applyBorder="1" applyAlignment="1">
      <alignment horizontal="left"/>
    </xf>
    <xf numFmtId="0" fontId="19" fillId="0" borderId="0" xfId="0" applyFont="1" applyBorder="1"/>
    <xf numFmtId="0" fontId="20" fillId="0" borderId="0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I75"/>
  <sheetViews>
    <sheetView tabSelected="1" topLeftCell="A43" zoomScale="160" zoomScaleNormal="160" workbookViewId="0">
      <selection activeCell="E62" sqref="E62"/>
    </sheetView>
  </sheetViews>
  <sheetFormatPr defaultRowHeight="12" customHeight="1" x14ac:dyDescent="0.25"/>
  <cols>
    <col min="1" max="1" width="8" style="6" customWidth="1"/>
    <col min="2" max="2" width="35.140625" style="6" customWidth="1"/>
    <col min="3" max="3" width="16.85546875" style="6" customWidth="1"/>
    <col min="4" max="4" width="11.7109375" style="6" customWidth="1"/>
    <col min="5" max="5" width="11.140625" style="6" customWidth="1"/>
    <col min="6" max="16384" width="9.140625" style="6"/>
  </cols>
  <sheetData>
    <row r="1" spans="1:9" s="1" customFormat="1" ht="15.75" customHeight="1" x14ac:dyDescent="0.3">
      <c r="A1" s="59" t="s">
        <v>161</v>
      </c>
      <c r="B1" s="60"/>
      <c r="C1" s="60"/>
      <c r="D1" s="60"/>
      <c r="E1" s="61"/>
    </row>
    <row r="2" spans="1:9" s="1" customFormat="1" ht="12" customHeight="1" x14ac:dyDescent="0.3">
      <c r="A2" s="62" t="s">
        <v>162</v>
      </c>
      <c r="B2" s="62"/>
      <c r="C2" s="62"/>
      <c r="D2" s="62"/>
      <c r="E2" s="62"/>
    </row>
    <row r="3" spans="1:9" s="1" customFormat="1" ht="12" customHeight="1" x14ac:dyDescent="0.3">
      <c r="A3" s="63" t="s">
        <v>159</v>
      </c>
      <c r="B3" s="64"/>
      <c r="C3" s="64"/>
      <c r="D3" s="64"/>
      <c r="E3" s="65"/>
    </row>
    <row r="4" spans="1:9" s="1" customFormat="1" ht="12" customHeight="1" x14ac:dyDescent="0.3">
      <c r="A4" s="36"/>
      <c r="B4" s="66"/>
      <c r="C4" s="67"/>
      <c r="D4" s="67"/>
      <c r="E4" s="68"/>
    </row>
    <row r="5" spans="1:9" s="1" customFormat="1" ht="14.25" customHeight="1" x14ac:dyDescent="0.3">
      <c r="A5" s="37" t="s">
        <v>1</v>
      </c>
      <c r="B5" s="37" t="s">
        <v>2</v>
      </c>
      <c r="C5" s="37" t="s">
        <v>3</v>
      </c>
      <c r="D5" s="37" t="s">
        <v>4</v>
      </c>
      <c r="E5" s="37" t="s">
        <v>5</v>
      </c>
    </row>
    <row r="6" spans="1:9" s="1" customFormat="1" ht="12" customHeight="1" x14ac:dyDescent="0.3">
      <c r="A6" s="72" t="s">
        <v>6</v>
      </c>
      <c r="B6" s="73"/>
      <c r="C6" s="73"/>
      <c r="D6" s="73"/>
      <c r="E6" s="74"/>
    </row>
    <row r="7" spans="1:9" ht="12" customHeight="1" x14ac:dyDescent="0.25">
      <c r="A7" s="38" t="s">
        <v>7</v>
      </c>
      <c r="B7" s="39" t="s">
        <v>8</v>
      </c>
      <c r="C7" s="39" t="s">
        <v>9</v>
      </c>
      <c r="D7" s="39"/>
      <c r="E7" s="40"/>
    </row>
    <row r="8" spans="1:9" ht="12" customHeight="1" x14ac:dyDescent="0.25">
      <c r="A8" s="41" t="s">
        <v>10</v>
      </c>
      <c r="B8" s="42" t="s">
        <v>11</v>
      </c>
      <c r="C8" s="39" t="s">
        <v>9</v>
      </c>
      <c r="D8" s="42">
        <v>168</v>
      </c>
      <c r="E8" s="43">
        <f>D8*0.04</f>
        <v>6.72</v>
      </c>
    </row>
    <row r="9" spans="1:9" ht="12" customHeight="1" x14ac:dyDescent="0.25">
      <c r="A9" s="41" t="s">
        <v>12</v>
      </c>
      <c r="B9" s="42" t="s">
        <v>13</v>
      </c>
      <c r="C9" s="42" t="s">
        <v>14</v>
      </c>
      <c r="D9" s="42">
        <v>28</v>
      </c>
      <c r="E9" s="43">
        <f>D9*0.12</f>
        <v>3.36</v>
      </c>
    </row>
    <row r="10" spans="1:9" ht="12" customHeight="1" x14ac:dyDescent="0.25">
      <c r="A10" s="8" t="s">
        <v>15</v>
      </c>
      <c r="B10" s="8" t="s">
        <v>16</v>
      </c>
      <c r="C10" s="8" t="s">
        <v>17</v>
      </c>
      <c r="D10" s="8"/>
      <c r="E10" s="9">
        <f>D10*0.06</f>
        <v>0</v>
      </c>
    </row>
    <row r="11" spans="1:9" ht="12" customHeight="1" x14ac:dyDescent="0.25">
      <c r="A11" s="8" t="s">
        <v>18</v>
      </c>
      <c r="B11" s="8" t="s">
        <v>19</v>
      </c>
      <c r="C11" s="8" t="s">
        <v>14</v>
      </c>
      <c r="D11" s="8">
        <v>624</v>
      </c>
      <c r="E11" s="9">
        <f>D11*0.12</f>
        <v>74.88</v>
      </c>
      <c r="I11" s="55"/>
    </row>
    <row r="12" spans="1:9" ht="12" customHeight="1" x14ac:dyDescent="0.25">
      <c r="A12" s="8" t="s">
        <v>20</v>
      </c>
      <c r="B12" s="8" t="s">
        <v>21</v>
      </c>
      <c r="C12" s="8" t="s">
        <v>14</v>
      </c>
      <c r="D12" s="8"/>
      <c r="E12" s="9">
        <f>D12*0.12</f>
        <v>0</v>
      </c>
      <c r="I12" s="55"/>
    </row>
    <row r="13" spans="1:9" ht="12" customHeight="1" x14ac:dyDescent="0.25">
      <c r="A13" s="8" t="s">
        <v>22</v>
      </c>
      <c r="B13" s="8" t="s">
        <v>23</v>
      </c>
      <c r="C13" s="8" t="s">
        <v>24</v>
      </c>
      <c r="D13" s="8">
        <v>30</v>
      </c>
      <c r="E13" s="9">
        <f>D13*0.24</f>
        <v>7.1999999999999993</v>
      </c>
    </row>
    <row r="14" spans="1:9" ht="12" customHeight="1" x14ac:dyDescent="0.25">
      <c r="A14" s="8" t="s">
        <v>25</v>
      </c>
      <c r="B14" s="8" t="s">
        <v>26</v>
      </c>
      <c r="C14" s="8" t="s">
        <v>27</v>
      </c>
      <c r="D14" s="8"/>
      <c r="E14" s="9">
        <f>D14*0.2</f>
        <v>0</v>
      </c>
    </row>
    <row r="15" spans="1:9" ht="12" customHeight="1" x14ac:dyDescent="0.25">
      <c r="A15" s="8" t="s">
        <v>28</v>
      </c>
      <c r="B15" s="8" t="s">
        <v>29</v>
      </c>
      <c r="C15" s="8" t="s">
        <v>30</v>
      </c>
      <c r="D15" s="8">
        <v>30</v>
      </c>
      <c r="E15" s="9">
        <f>D15*0.18</f>
        <v>5.3999999999999995</v>
      </c>
    </row>
    <row r="16" spans="1:9" ht="12" customHeight="1" x14ac:dyDescent="0.25">
      <c r="A16" s="8" t="s">
        <v>31</v>
      </c>
      <c r="B16" s="8" t="s">
        <v>32</v>
      </c>
      <c r="C16" s="8" t="s">
        <v>33</v>
      </c>
      <c r="D16" s="8">
        <v>3229</v>
      </c>
      <c r="E16" s="9">
        <f>D16*0.24</f>
        <v>774.95999999999992</v>
      </c>
    </row>
    <row r="17" spans="1:5" ht="12" customHeight="1" x14ac:dyDescent="0.25">
      <c r="A17" s="8" t="s">
        <v>34</v>
      </c>
      <c r="B17" s="8" t="s">
        <v>35</v>
      </c>
      <c r="C17" s="8" t="s">
        <v>36</v>
      </c>
      <c r="D17" s="8"/>
      <c r="E17" s="9">
        <f>D17*0.32</f>
        <v>0</v>
      </c>
    </row>
    <row r="18" spans="1:5" ht="12" customHeight="1" x14ac:dyDescent="0.25">
      <c r="A18" s="8" t="s">
        <v>37</v>
      </c>
      <c r="B18" s="8" t="s">
        <v>38</v>
      </c>
      <c r="C18" s="8" t="s">
        <v>39</v>
      </c>
      <c r="D18" s="8"/>
      <c r="E18" s="9">
        <f>D18*0.08</f>
        <v>0</v>
      </c>
    </row>
    <row r="19" spans="1:5" ht="12" customHeight="1" x14ac:dyDescent="0.25">
      <c r="A19" s="8" t="s">
        <v>40</v>
      </c>
      <c r="B19" s="8" t="s">
        <v>41</v>
      </c>
      <c r="C19" s="8" t="s">
        <v>42</v>
      </c>
      <c r="D19" s="8"/>
      <c r="E19" s="9">
        <f>D19*0.17</f>
        <v>0</v>
      </c>
    </row>
    <row r="20" spans="1:5" ht="12" customHeight="1" x14ac:dyDescent="0.25">
      <c r="A20" s="8" t="s">
        <v>43</v>
      </c>
      <c r="B20" s="8" t="s">
        <v>148</v>
      </c>
      <c r="C20" s="8" t="s">
        <v>14</v>
      </c>
      <c r="D20" s="8">
        <v>22</v>
      </c>
      <c r="E20" s="9">
        <f>D20*0.12</f>
        <v>2.6399999999999997</v>
      </c>
    </row>
    <row r="21" spans="1:5" ht="12" customHeight="1" x14ac:dyDescent="0.25">
      <c r="A21" s="8" t="s">
        <v>44</v>
      </c>
      <c r="B21" s="8" t="s">
        <v>149</v>
      </c>
      <c r="C21" s="8" t="s">
        <v>24</v>
      </c>
      <c r="D21" s="8"/>
      <c r="E21" s="9">
        <f>D21*0.24</f>
        <v>0</v>
      </c>
    </row>
    <row r="22" spans="1:5" ht="12" customHeight="1" x14ac:dyDescent="0.25">
      <c r="A22" s="8" t="s">
        <v>145</v>
      </c>
      <c r="B22" s="8" t="s">
        <v>150</v>
      </c>
      <c r="C22" s="8" t="s">
        <v>24</v>
      </c>
      <c r="D22" s="10"/>
      <c r="E22" s="9">
        <f>D22*0.24</f>
        <v>0</v>
      </c>
    </row>
    <row r="23" spans="1:5" ht="12" customHeight="1" x14ac:dyDescent="0.25">
      <c r="A23" s="8" t="s">
        <v>45</v>
      </c>
      <c r="B23" s="8" t="s">
        <v>46</v>
      </c>
      <c r="C23" s="8" t="s">
        <v>17</v>
      </c>
      <c r="D23" s="10"/>
      <c r="E23" s="9">
        <f>D23*0.06</f>
        <v>0</v>
      </c>
    </row>
    <row r="24" spans="1:5" ht="12" customHeight="1" x14ac:dyDescent="0.25">
      <c r="A24" s="8" t="s">
        <v>47</v>
      </c>
      <c r="B24" s="8" t="s">
        <v>48</v>
      </c>
      <c r="C24" s="8" t="s">
        <v>14</v>
      </c>
      <c r="D24" s="10"/>
      <c r="E24" s="9">
        <f>D24*0.12</f>
        <v>0</v>
      </c>
    </row>
    <row r="25" spans="1:5" ht="12" customHeight="1" x14ac:dyDescent="0.25">
      <c r="A25" s="8"/>
      <c r="B25" s="8" t="s">
        <v>158</v>
      </c>
      <c r="C25" s="8" t="s">
        <v>17</v>
      </c>
      <c r="D25" s="8"/>
      <c r="E25" s="9">
        <f>D25*0.06</f>
        <v>0</v>
      </c>
    </row>
    <row r="26" spans="1:5" ht="12" customHeight="1" x14ac:dyDescent="0.25">
      <c r="A26" s="75"/>
      <c r="B26" s="76"/>
      <c r="C26" s="77"/>
      <c r="D26" s="11" t="s">
        <v>50</v>
      </c>
      <c r="E26" s="33">
        <f>SUM(E7:E25)</f>
        <v>875.16</v>
      </c>
    </row>
    <row r="27" spans="1:5" ht="12" customHeight="1" x14ac:dyDescent="0.25">
      <c r="A27" s="69" t="s">
        <v>51</v>
      </c>
      <c r="B27" s="70"/>
      <c r="C27" s="70"/>
      <c r="D27" s="70"/>
      <c r="E27" s="71"/>
    </row>
    <row r="28" spans="1:5" ht="12" customHeight="1" x14ac:dyDescent="0.25">
      <c r="A28" s="3" t="s">
        <v>52</v>
      </c>
      <c r="B28" s="4" t="s">
        <v>53</v>
      </c>
      <c r="C28" s="4" t="s">
        <v>54</v>
      </c>
      <c r="D28" s="4"/>
      <c r="E28" s="5">
        <f>D28*1.21</f>
        <v>0</v>
      </c>
    </row>
    <row r="29" spans="1:5" ht="12" customHeight="1" x14ac:dyDescent="0.25">
      <c r="A29" s="7" t="s">
        <v>55</v>
      </c>
      <c r="B29" s="8" t="s">
        <v>56</v>
      </c>
      <c r="C29" s="8" t="s">
        <v>57</v>
      </c>
      <c r="D29" s="8">
        <v>5</v>
      </c>
      <c r="E29" s="5">
        <v>9.6999999999999993</v>
      </c>
    </row>
    <row r="30" spans="1:5" ht="12" customHeight="1" x14ac:dyDescent="0.25">
      <c r="A30" s="7" t="s">
        <v>58</v>
      </c>
      <c r="B30" s="8" t="s">
        <v>59</v>
      </c>
      <c r="C30" s="8" t="s">
        <v>60</v>
      </c>
      <c r="D30" s="8"/>
      <c r="E30" s="5">
        <f>D30*2.87</f>
        <v>0</v>
      </c>
    </row>
    <row r="31" spans="1:5" ht="12" customHeight="1" x14ac:dyDescent="0.25">
      <c r="A31" s="7" t="s">
        <v>61</v>
      </c>
      <c r="B31" s="8" t="s">
        <v>62</v>
      </c>
      <c r="C31" s="8" t="s">
        <v>57</v>
      </c>
      <c r="D31" s="8">
        <v>3</v>
      </c>
      <c r="E31" s="5">
        <v>5.82</v>
      </c>
    </row>
    <row r="32" spans="1:5" ht="12" customHeight="1" x14ac:dyDescent="0.25">
      <c r="A32" s="7" t="s">
        <v>63</v>
      </c>
      <c r="B32" s="8" t="s">
        <v>64</v>
      </c>
      <c r="C32" s="8" t="s">
        <v>65</v>
      </c>
      <c r="D32" s="8"/>
      <c r="E32" s="5">
        <f>D32*2.19</f>
        <v>0</v>
      </c>
    </row>
    <row r="33" spans="1:5" ht="12" customHeight="1" x14ac:dyDescent="0.25">
      <c r="A33" s="7" t="s">
        <v>66</v>
      </c>
      <c r="B33" s="8" t="s">
        <v>67</v>
      </c>
      <c r="C33" s="8" t="s">
        <v>65</v>
      </c>
      <c r="D33" s="8">
        <v>2</v>
      </c>
      <c r="E33" s="5">
        <v>5.44</v>
      </c>
    </row>
    <row r="34" spans="1:5" ht="12" customHeight="1" x14ac:dyDescent="0.25">
      <c r="A34" s="7" t="s">
        <v>68</v>
      </c>
      <c r="B34" s="8" t="s">
        <v>69</v>
      </c>
      <c r="C34" s="8" t="s">
        <v>70</v>
      </c>
      <c r="D34" s="8"/>
      <c r="E34" s="5">
        <f>D34*2.47</f>
        <v>0</v>
      </c>
    </row>
    <row r="35" spans="1:5" ht="12" customHeight="1" x14ac:dyDescent="0.25">
      <c r="A35" s="7" t="s">
        <v>71</v>
      </c>
      <c r="B35" s="8" t="s">
        <v>72</v>
      </c>
      <c r="C35" s="8" t="s">
        <v>73</v>
      </c>
      <c r="D35" s="8"/>
      <c r="E35" s="5">
        <f>D35*3.16</f>
        <v>0</v>
      </c>
    </row>
    <row r="36" spans="1:5" ht="12" customHeight="1" x14ac:dyDescent="0.25">
      <c r="A36" s="7" t="s">
        <v>74</v>
      </c>
      <c r="B36" s="8" t="s">
        <v>75</v>
      </c>
      <c r="C36" s="8" t="s">
        <v>76</v>
      </c>
      <c r="D36" s="8"/>
      <c r="E36" s="5">
        <f>D36*3.75</f>
        <v>0</v>
      </c>
    </row>
    <row r="37" spans="1:5" ht="12" customHeight="1" x14ac:dyDescent="0.25">
      <c r="A37" s="8" t="s">
        <v>77</v>
      </c>
      <c r="B37" s="8" t="s">
        <v>78</v>
      </c>
      <c r="C37" s="8" t="s">
        <v>79</v>
      </c>
      <c r="D37" s="8"/>
      <c r="E37" s="5">
        <f>D37*4.15</f>
        <v>0</v>
      </c>
    </row>
    <row r="38" spans="1:5" ht="12" customHeight="1" x14ac:dyDescent="0.25">
      <c r="A38" s="8" t="s">
        <v>80</v>
      </c>
      <c r="B38" s="8" t="s">
        <v>81</v>
      </c>
      <c r="C38" s="8" t="s">
        <v>79</v>
      </c>
      <c r="D38" s="8"/>
      <c r="E38" s="5">
        <f>D38*4.15</f>
        <v>0</v>
      </c>
    </row>
    <row r="39" spans="1:5" ht="12" customHeight="1" x14ac:dyDescent="0.25">
      <c r="A39" s="8"/>
      <c r="B39" s="8"/>
      <c r="C39" s="8"/>
      <c r="D39" s="13" t="s">
        <v>50</v>
      </c>
      <c r="E39" s="32">
        <f>SUM(E28:E38)</f>
        <v>20.96</v>
      </c>
    </row>
    <row r="40" spans="1:5" ht="12" customHeight="1" x14ac:dyDescent="0.25">
      <c r="A40" s="69" t="s">
        <v>82</v>
      </c>
      <c r="B40" s="70"/>
      <c r="C40" s="70"/>
      <c r="D40" s="70"/>
      <c r="E40" s="71"/>
    </row>
    <row r="41" spans="1:5" ht="12" customHeight="1" x14ac:dyDescent="0.25">
      <c r="A41" s="4" t="s">
        <v>83</v>
      </c>
      <c r="B41" s="4" t="s">
        <v>84</v>
      </c>
      <c r="C41" s="4" t="s">
        <v>85</v>
      </c>
      <c r="D41" s="4">
        <v>885</v>
      </c>
      <c r="E41" s="5">
        <f>D41*2</f>
        <v>1770</v>
      </c>
    </row>
    <row r="42" spans="1:5" ht="12" customHeight="1" x14ac:dyDescent="0.25">
      <c r="A42" s="8" t="s">
        <v>83</v>
      </c>
      <c r="B42" s="8" t="s">
        <v>86</v>
      </c>
      <c r="C42" s="8" t="s">
        <v>87</v>
      </c>
      <c r="D42" s="8"/>
      <c r="E42" s="5">
        <f>D42*3</f>
        <v>0</v>
      </c>
    </row>
    <row r="43" spans="1:5" ht="12" customHeight="1" x14ac:dyDescent="0.25">
      <c r="A43" s="8" t="s">
        <v>83</v>
      </c>
      <c r="B43" s="8" t="s">
        <v>88</v>
      </c>
      <c r="C43" s="8" t="s">
        <v>151</v>
      </c>
      <c r="D43" s="8">
        <v>27</v>
      </c>
      <c r="E43" s="5">
        <f>D43*4</f>
        <v>108</v>
      </c>
    </row>
    <row r="44" spans="1:5" ht="12" customHeight="1" x14ac:dyDescent="0.25">
      <c r="A44" s="8" t="s">
        <v>89</v>
      </c>
      <c r="B44" s="8" t="s">
        <v>90</v>
      </c>
      <c r="C44" s="8" t="s">
        <v>91</v>
      </c>
      <c r="D44" s="8">
        <v>82</v>
      </c>
      <c r="E44" s="5">
        <f>D44*0.25</f>
        <v>20.5</v>
      </c>
    </row>
    <row r="45" spans="1:5" ht="12" customHeight="1" x14ac:dyDescent="0.25">
      <c r="A45" s="8" t="s">
        <v>92</v>
      </c>
      <c r="B45" s="8" t="s">
        <v>93</v>
      </c>
      <c r="C45" s="8" t="s">
        <v>94</v>
      </c>
      <c r="D45" s="8">
        <v>139</v>
      </c>
      <c r="E45" s="5">
        <f>D45*0.5</f>
        <v>69.5</v>
      </c>
    </row>
    <row r="46" spans="1:5" ht="12" customHeight="1" x14ac:dyDescent="0.25">
      <c r="A46" s="8" t="s">
        <v>95</v>
      </c>
      <c r="B46" s="8" t="s">
        <v>96</v>
      </c>
      <c r="C46" s="8" t="s">
        <v>138</v>
      </c>
      <c r="D46" s="8">
        <v>107</v>
      </c>
      <c r="E46" s="5">
        <f>D46*0.175</f>
        <v>18.724999999999998</v>
      </c>
    </row>
    <row r="47" spans="1:5" ht="12" customHeight="1" x14ac:dyDescent="0.25">
      <c r="A47" s="8" t="s">
        <v>97</v>
      </c>
      <c r="B47" s="8" t="s">
        <v>98</v>
      </c>
      <c r="C47" s="8" t="s">
        <v>139</v>
      </c>
      <c r="D47" s="8">
        <v>235</v>
      </c>
      <c r="E47" s="5">
        <f>D47*0.375</f>
        <v>88.125</v>
      </c>
    </row>
    <row r="48" spans="1:5" ht="12" customHeight="1" x14ac:dyDescent="0.25">
      <c r="A48" s="15" t="s">
        <v>99</v>
      </c>
      <c r="B48" s="15" t="s">
        <v>100</v>
      </c>
      <c r="C48" s="15" t="s">
        <v>101</v>
      </c>
      <c r="D48" s="10"/>
      <c r="E48" s="5">
        <v>17.600000000000001</v>
      </c>
    </row>
    <row r="49" spans="1:5" ht="12" customHeight="1" x14ac:dyDescent="0.25">
      <c r="A49" s="15" t="s">
        <v>102</v>
      </c>
      <c r="B49" s="15" t="s">
        <v>100</v>
      </c>
      <c r="C49" s="15" t="s">
        <v>103</v>
      </c>
      <c r="D49" s="10"/>
      <c r="E49" s="5">
        <f>D49*0.14</f>
        <v>0</v>
      </c>
    </row>
    <row r="50" spans="1:5" ht="12" customHeight="1" x14ac:dyDescent="0.25">
      <c r="A50" s="8"/>
      <c r="B50" s="8"/>
      <c r="C50" s="8"/>
      <c r="D50" s="13" t="s">
        <v>50</v>
      </c>
      <c r="E50" s="32">
        <f>SUM(E41:E49)</f>
        <v>2092.4499999999998</v>
      </c>
    </row>
    <row r="51" spans="1:5" ht="12" customHeight="1" x14ac:dyDescent="0.25">
      <c r="A51" s="69" t="s">
        <v>104</v>
      </c>
      <c r="B51" s="70"/>
      <c r="C51" s="70"/>
      <c r="D51" s="70"/>
      <c r="E51" s="71"/>
    </row>
    <row r="52" spans="1:5" ht="12" customHeight="1" x14ac:dyDescent="0.25">
      <c r="A52" s="8" t="s">
        <v>105</v>
      </c>
      <c r="B52" s="8" t="s">
        <v>106</v>
      </c>
      <c r="C52" s="8" t="s">
        <v>107</v>
      </c>
      <c r="D52" s="8"/>
      <c r="E52" s="9">
        <f>D52*1.32</f>
        <v>0</v>
      </c>
    </row>
    <row r="53" spans="1:5" ht="12" customHeight="1" x14ac:dyDescent="0.25">
      <c r="A53" s="8" t="s">
        <v>108</v>
      </c>
      <c r="B53" s="8" t="s">
        <v>109</v>
      </c>
      <c r="C53" s="8" t="s">
        <v>110</v>
      </c>
      <c r="D53" s="8"/>
      <c r="E53" s="9">
        <f>D53*1.23</f>
        <v>0</v>
      </c>
    </row>
    <row r="54" spans="1:5" ht="12" customHeight="1" x14ac:dyDescent="0.25">
      <c r="A54" s="8" t="s">
        <v>111</v>
      </c>
      <c r="B54" s="8" t="s">
        <v>112</v>
      </c>
      <c r="C54" s="8" t="s">
        <v>14</v>
      </c>
      <c r="D54" s="8">
        <v>169</v>
      </c>
      <c r="E54" s="9">
        <v>54</v>
      </c>
    </row>
    <row r="55" spans="1:5" ht="12" customHeight="1" x14ac:dyDescent="0.25">
      <c r="A55" s="8" t="s">
        <v>113</v>
      </c>
      <c r="B55" s="8" t="s">
        <v>114</v>
      </c>
      <c r="C55" s="8" t="s">
        <v>115</v>
      </c>
      <c r="D55" s="8"/>
      <c r="E55" s="9">
        <f>D55*1.52</f>
        <v>0</v>
      </c>
    </row>
    <row r="56" spans="1:5" ht="12" customHeight="1" x14ac:dyDescent="0.25">
      <c r="A56" s="8" t="s">
        <v>116</v>
      </c>
      <c r="B56" s="8" t="s">
        <v>117</v>
      </c>
      <c r="C56" s="8" t="s">
        <v>14</v>
      </c>
      <c r="D56" s="8"/>
      <c r="E56" s="9">
        <f>D56*0.12</f>
        <v>0</v>
      </c>
    </row>
    <row r="57" spans="1:5" ht="12" customHeight="1" x14ac:dyDescent="0.25">
      <c r="A57" s="8" t="s">
        <v>118</v>
      </c>
      <c r="B57" s="8" t="s">
        <v>119</v>
      </c>
      <c r="C57" s="8" t="s">
        <v>120</v>
      </c>
      <c r="D57" s="8">
        <v>2</v>
      </c>
      <c r="E57" s="9">
        <v>19</v>
      </c>
    </row>
    <row r="58" spans="1:5" ht="12" customHeight="1" x14ac:dyDescent="0.25">
      <c r="A58" s="8" t="s">
        <v>121</v>
      </c>
      <c r="B58" s="8" t="s">
        <v>122</v>
      </c>
      <c r="C58" s="8" t="s">
        <v>24</v>
      </c>
      <c r="D58" s="8">
        <v>1333</v>
      </c>
      <c r="E58" s="9">
        <f>D58*0.24</f>
        <v>319.92</v>
      </c>
    </row>
    <row r="59" spans="1:5" ht="12" customHeight="1" x14ac:dyDescent="0.25">
      <c r="A59" s="8" t="s">
        <v>123</v>
      </c>
      <c r="B59" s="17" t="s">
        <v>124</v>
      </c>
      <c r="C59" s="8" t="s">
        <v>125</v>
      </c>
      <c r="D59" s="10"/>
      <c r="E59" s="9">
        <f>D59*0.6</f>
        <v>0</v>
      </c>
    </row>
    <row r="60" spans="1:5" ht="12" customHeight="1" x14ac:dyDescent="0.25">
      <c r="A60" s="15" t="s">
        <v>129</v>
      </c>
      <c r="B60" s="15" t="s">
        <v>164</v>
      </c>
      <c r="C60" s="15" t="s">
        <v>131</v>
      </c>
      <c r="D60" s="10">
        <v>2</v>
      </c>
      <c r="E60" s="9">
        <v>1.32</v>
      </c>
    </row>
    <row r="61" spans="1:5" ht="12" customHeight="1" x14ac:dyDescent="0.25">
      <c r="A61" s="15" t="s">
        <v>163</v>
      </c>
      <c r="B61" s="15" t="s">
        <v>165</v>
      </c>
      <c r="C61" s="15" t="s">
        <v>131</v>
      </c>
      <c r="D61" s="10">
        <v>2</v>
      </c>
      <c r="E61" s="9">
        <f>D61*0.66</f>
        <v>1.32</v>
      </c>
    </row>
    <row r="62" spans="1:5" ht="12" customHeight="1" x14ac:dyDescent="0.25">
      <c r="A62" s="15" t="s">
        <v>132</v>
      </c>
      <c r="B62" s="15" t="s">
        <v>133</v>
      </c>
      <c r="C62" s="15" t="s">
        <v>134</v>
      </c>
      <c r="D62" s="8"/>
      <c r="E62" s="9">
        <f>D62*0.76</f>
        <v>0</v>
      </c>
    </row>
    <row r="63" spans="1:5" ht="12" customHeight="1" thickBot="1" x14ac:dyDescent="0.3">
      <c r="A63" s="58"/>
      <c r="D63" s="31" t="s">
        <v>50</v>
      </c>
      <c r="E63" s="34">
        <f>SUM(E52:E62)</f>
        <v>395.56</v>
      </c>
    </row>
    <row r="64" spans="1:5" ht="13.5" customHeight="1" thickBot="1" x14ac:dyDescent="0.3">
      <c r="A64" s="18"/>
      <c r="B64" s="56" t="s">
        <v>160</v>
      </c>
      <c r="C64" s="56">
        <v>6</v>
      </c>
      <c r="D64" s="30" t="s">
        <v>135</v>
      </c>
      <c r="E64" s="35">
        <f>E26+E39+E50+E63</f>
        <v>3384.1299999999997</v>
      </c>
    </row>
    <row r="65" spans="2:5" ht="12" customHeight="1" x14ac:dyDescent="0.25">
      <c r="B65" s="57"/>
      <c r="C65" s="57"/>
      <c r="D65" s="20"/>
      <c r="E65" s="21"/>
    </row>
    <row r="66" spans="2:5" ht="12" customHeight="1" x14ac:dyDescent="0.25">
      <c r="B66" s="20"/>
      <c r="C66" s="20"/>
      <c r="D66" s="20"/>
      <c r="E66" s="21"/>
    </row>
    <row r="67" spans="2:5" ht="12" customHeight="1" x14ac:dyDescent="0.25">
      <c r="B67" s="22"/>
      <c r="C67" s="23"/>
      <c r="D67" s="23"/>
      <c r="E67" s="23"/>
    </row>
    <row r="68" spans="2:5" ht="12" customHeight="1" x14ac:dyDescent="0.25">
      <c r="B68" s="20"/>
      <c r="C68" s="20"/>
      <c r="D68" s="20"/>
      <c r="E68" s="20"/>
    </row>
    <row r="69" spans="2:5" ht="12" customHeight="1" x14ac:dyDescent="0.25">
      <c r="B69" s="24"/>
      <c r="C69" s="23"/>
      <c r="D69" s="23"/>
      <c r="E69" s="23"/>
    </row>
    <row r="70" spans="2:5" ht="12" customHeight="1" x14ac:dyDescent="0.25">
      <c r="B70" s="20"/>
      <c r="C70" s="20"/>
      <c r="D70" s="20"/>
      <c r="E70" s="21"/>
    </row>
    <row r="71" spans="2:5" ht="12" customHeight="1" x14ac:dyDescent="0.25">
      <c r="B71" s="20"/>
      <c r="C71" s="20"/>
      <c r="D71" s="20"/>
      <c r="E71" s="21"/>
    </row>
    <row r="72" spans="2:5" ht="12" customHeight="1" x14ac:dyDescent="0.25">
      <c r="B72" s="20"/>
      <c r="C72" s="20"/>
      <c r="D72" s="20"/>
      <c r="E72" s="21"/>
    </row>
    <row r="73" spans="2:5" ht="12" customHeight="1" x14ac:dyDescent="0.25">
      <c r="B73" s="20"/>
      <c r="C73" s="20"/>
      <c r="D73" s="20"/>
      <c r="E73" s="21"/>
    </row>
    <row r="74" spans="2:5" ht="12" customHeight="1" x14ac:dyDescent="0.25">
      <c r="B74" s="20"/>
      <c r="C74" s="20"/>
      <c r="D74" s="20"/>
      <c r="E74" s="21"/>
    </row>
    <row r="75" spans="2:5" ht="12" customHeight="1" x14ac:dyDescent="0.25">
      <c r="B75" s="20"/>
      <c r="C75" s="20"/>
      <c r="D75" s="20"/>
      <c r="E75" s="21"/>
    </row>
  </sheetData>
  <mergeCells count="9">
    <mergeCell ref="A1:E1"/>
    <mergeCell ref="A2:E2"/>
    <mergeCell ref="A3:E3"/>
    <mergeCell ref="B4:E4"/>
    <mergeCell ref="A51:E51"/>
    <mergeCell ref="A6:E6"/>
    <mergeCell ref="A26:C26"/>
    <mergeCell ref="A27:E27"/>
    <mergeCell ref="A40:E40"/>
  </mergeCells>
  <phoneticPr fontId="0" type="noConversion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E75"/>
  <sheetViews>
    <sheetView workbookViewId="0">
      <selection activeCell="D56" sqref="D56"/>
    </sheetView>
  </sheetViews>
  <sheetFormatPr defaultRowHeight="12" customHeight="1" x14ac:dyDescent="0.25"/>
  <cols>
    <col min="1" max="1" width="8" style="6" customWidth="1"/>
    <col min="2" max="2" width="35.140625" style="6" customWidth="1"/>
    <col min="3" max="3" width="16.85546875" style="6" customWidth="1"/>
    <col min="4" max="4" width="11.7109375" style="6" customWidth="1"/>
    <col min="5" max="5" width="11.140625" style="6" customWidth="1"/>
    <col min="6" max="16384" width="9.140625" style="6"/>
  </cols>
  <sheetData>
    <row r="1" spans="1:5" s="1" customFormat="1" ht="15.75" customHeight="1" x14ac:dyDescent="0.3">
      <c r="A1" s="78" t="s">
        <v>0</v>
      </c>
      <c r="B1" s="79"/>
      <c r="C1" s="79"/>
      <c r="D1" s="79"/>
      <c r="E1" s="80"/>
    </row>
    <row r="2" spans="1:5" s="1" customFormat="1" ht="12" customHeight="1" x14ac:dyDescent="0.3">
      <c r="A2" s="81" t="s">
        <v>141</v>
      </c>
      <c r="B2" s="81"/>
      <c r="C2" s="81"/>
      <c r="D2" s="81"/>
      <c r="E2" s="81"/>
    </row>
    <row r="3" spans="1:5" s="1" customFormat="1" ht="12" customHeight="1" x14ac:dyDescent="0.3">
      <c r="A3" s="82" t="s">
        <v>136</v>
      </c>
      <c r="B3" s="83"/>
      <c r="C3" s="83"/>
      <c r="D3" s="83"/>
      <c r="E3" s="84"/>
    </row>
    <row r="4" spans="1:5" s="1" customFormat="1" ht="12" customHeight="1" x14ac:dyDescent="0.3">
      <c r="A4" s="25" t="s">
        <v>142</v>
      </c>
      <c r="B4" s="26"/>
      <c r="C4" s="81" t="s">
        <v>143</v>
      </c>
      <c r="D4" s="81"/>
      <c r="E4" s="81"/>
    </row>
    <row r="5" spans="1:5" s="1" customFormat="1" ht="14.25" customHeigh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 s="1" customFormat="1" ht="12" customHeight="1" x14ac:dyDescent="0.3">
      <c r="A6" s="85" t="s">
        <v>6</v>
      </c>
      <c r="B6" s="86"/>
      <c r="C6" s="86"/>
      <c r="D6" s="86"/>
      <c r="E6" s="87"/>
    </row>
    <row r="7" spans="1:5" ht="12" customHeight="1" x14ac:dyDescent="0.25">
      <c r="A7" s="3" t="s">
        <v>7</v>
      </c>
      <c r="B7" s="4" t="s">
        <v>8</v>
      </c>
      <c r="C7" s="4" t="s">
        <v>9</v>
      </c>
      <c r="D7" s="4"/>
      <c r="E7" s="5"/>
    </row>
    <row r="8" spans="1:5" ht="12" customHeight="1" x14ac:dyDescent="0.25">
      <c r="A8" s="7" t="s">
        <v>10</v>
      </c>
      <c r="B8" s="8" t="s">
        <v>11</v>
      </c>
      <c r="C8" s="4" t="s">
        <v>9</v>
      </c>
      <c r="D8" s="8"/>
      <c r="E8" s="9"/>
    </row>
    <row r="9" spans="1:5" ht="12" customHeight="1" x14ac:dyDescent="0.25">
      <c r="A9" s="7" t="s">
        <v>12</v>
      </c>
      <c r="B9" s="8" t="s">
        <v>13</v>
      </c>
      <c r="C9" s="8" t="s">
        <v>14</v>
      </c>
      <c r="D9" s="8"/>
      <c r="E9" s="9"/>
    </row>
    <row r="10" spans="1:5" ht="12" customHeight="1" x14ac:dyDescent="0.25">
      <c r="A10" s="8" t="s">
        <v>15</v>
      </c>
      <c r="B10" s="8" t="s">
        <v>16</v>
      </c>
      <c r="C10" s="8" t="s">
        <v>17</v>
      </c>
      <c r="D10" s="8"/>
      <c r="E10" s="9"/>
    </row>
    <row r="11" spans="1:5" ht="12" customHeight="1" x14ac:dyDescent="0.25">
      <c r="A11" s="8" t="s">
        <v>18</v>
      </c>
      <c r="B11" s="8" t="s">
        <v>19</v>
      </c>
      <c r="C11" s="8" t="s">
        <v>14</v>
      </c>
      <c r="D11" s="8"/>
      <c r="E11" s="9"/>
    </row>
    <row r="12" spans="1:5" ht="12" customHeight="1" x14ac:dyDescent="0.25">
      <c r="A12" s="8" t="s">
        <v>20</v>
      </c>
      <c r="B12" s="8" t="s">
        <v>21</v>
      </c>
      <c r="C12" s="8" t="s">
        <v>14</v>
      </c>
      <c r="D12" s="8"/>
      <c r="E12" s="9"/>
    </row>
    <row r="13" spans="1:5" ht="12" customHeight="1" x14ac:dyDescent="0.25">
      <c r="A13" s="8" t="s">
        <v>22</v>
      </c>
      <c r="B13" s="8" t="s">
        <v>23</v>
      </c>
      <c r="C13" s="8" t="s">
        <v>24</v>
      </c>
      <c r="D13" s="8"/>
      <c r="E13" s="9"/>
    </row>
    <row r="14" spans="1:5" ht="12" customHeight="1" x14ac:dyDescent="0.25">
      <c r="A14" s="8" t="s">
        <v>25</v>
      </c>
      <c r="B14" s="8" t="s">
        <v>26</v>
      </c>
      <c r="C14" s="8" t="s">
        <v>27</v>
      </c>
      <c r="D14" s="8"/>
      <c r="E14" s="9"/>
    </row>
    <row r="15" spans="1:5" ht="12" customHeight="1" x14ac:dyDescent="0.25">
      <c r="A15" s="8" t="s">
        <v>28</v>
      </c>
      <c r="B15" s="8" t="s">
        <v>29</v>
      </c>
      <c r="C15" s="8" t="s">
        <v>30</v>
      </c>
      <c r="D15" s="8"/>
      <c r="E15" s="9"/>
    </row>
    <row r="16" spans="1:5" ht="12" customHeight="1" x14ac:dyDescent="0.25">
      <c r="A16" s="8" t="s">
        <v>31</v>
      </c>
      <c r="B16" s="8" t="s">
        <v>32</v>
      </c>
      <c r="C16" s="8" t="s">
        <v>33</v>
      </c>
      <c r="D16" s="8"/>
      <c r="E16" s="9"/>
    </row>
    <row r="17" spans="1:5" ht="12" customHeight="1" x14ac:dyDescent="0.25">
      <c r="A17" s="8" t="s">
        <v>34</v>
      </c>
      <c r="B17" s="8" t="s">
        <v>35</v>
      </c>
      <c r="C17" s="8" t="s">
        <v>36</v>
      </c>
      <c r="D17" s="8"/>
      <c r="E17" s="9"/>
    </row>
    <row r="18" spans="1:5" ht="12" customHeight="1" x14ac:dyDescent="0.25">
      <c r="A18" s="8" t="s">
        <v>37</v>
      </c>
      <c r="B18" s="8" t="s">
        <v>38</v>
      </c>
      <c r="C18" s="8" t="s">
        <v>39</v>
      </c>
      <c r="D18" s="8"/>
      <c r="E18" s="9"/>
    </row>
    <row r="19" spans="1:5" ht="12" customHeight="1" x14ac:dyDescent="0.25">
      <c r="A19" s="8" t="s">
        <v>40</v>
      </c>
      <c r="B19" s="8" t="s">
        <v>41</v>
      </c>
      <c r="C19" s="8" t="s">
        <v>42</v>
      </c>
      <c r="D19" s="8"/>
      <c r="E19" s="9"/>
    </row>
    <row r="20" spans="1:5" ht="12" customHeight="1" x14ac:dyDescent="0.25">
      <c r="A20" s="8" t="s">
        <v>43</v>
      </c>
      <c r="B20" s="8" t="s">
        <v>148</v>
      </c>
      <c r="C20" s="8" t="s">
        <v>14</v>
      </c>
      <c r="D20" s="8"/>
      <c r="E20" s="9"/>
    </row>
    <row r="21" spans="1:5" ht="12" customHeight="1" x14ac:dyDescent="0.25">
      <c r="A21" s="8" t="s">
        <v>44</v>
      </c>
      <c r="B21" s="8" t="s">
        <v>147</v>
      </c>
      <c r="C21" s="8" t="s">
        <v>24</v>
      </c>
      <c r="D21" s="8"/>
      <c r="E21" s="9"/>
    </row>
    <row r="22" spans="1:5" ht="12" customHeight="1" x14ac:dyDescent="0.25">
      <c r="A22" s="8" t="s">
        <v>145</v>
      </c>
      <c r="B22" s="8" t="s">
        <v>146</v>
      </c>
      <c r="C22" s="8" t="s">
        <v>24</v>
      </c>
      <c r="D22" s="10"/>
      <c r="E22" s="9"/>
    </row>
    <row r="23" spans="1:5" ht="12" customHeight="1" x14ac:dyDescent="0.25">
      <c r="A23" s="8" t="s">
        <v>45</v>
      </c>
      <c r="B23" s="8" t="s">
        <v>46</v>
      </c>
      <c r="C23" s="8" t="s">
        <v>17</v>
      </c>
      <c r="D23" s="10"/>
      <c r="E23" s="9"/>
    </row>
    <row r="24" spans="1:5" ht="12" customHeight="1" x14ac:dyDescent="0.25">
      <c r="A24" s="8" t="s">
        <v>47</v>
      </c>
      <c r="B24" s="8" t="s">
        <v>48</v>
      </c>
      <c r="C24" s="8" t="s">
        <v>14</v>
      </c>
      <c r="D24" s="10"/>
      <c r="E24" s="9"/>
    </row>
    <row r="25" spans="1:5" ht="12" customHeight="1" x14ac:dyDescent="0.25">
      <c r="A25" s="8"/>
      <c r="B25" s="8" t="s">
        <v>49</v>
      </c>
      <c r="C25" s="8" t="s">
        <v>140</v>
      </c>
      <c r="D25" s="8"/>
      <c r="E25" s="9"/>
    </row>
    <row r="26" spans="1:5" ht="12" customHeight="1" x14ac:dyDescent="0.3">
      <c r="A26" s="75"/>
      <c r="B26" s="76"/>
      <c r="C26" s="77"/>
      <c r="D26" s="11" t="s">
        <v>50</v>
      </c>
      <c r="E26" s="12"/>
    </row>
    <row r="27" spans="1:5" ht="12" customHeight="1" x14ac:dyDescent="0.25">
      <c r="A27" s="69" t="s">
        <v>51</v>
      </c>
      <c r="B27" s="70"/>
      <c r="C27" s="70"/>
      <c r="D27" s="70"/>
      <c r="E27" s="71"/>
    </row>
    <row r="28" spans="1:5" ht="12" customHeight="1" x14ac:dyDescent="0.25">
      <c r="A28" s="3" t="s">
        <v>52</v>
      </c>
      <c r="B28" s="4" t="s">
        <v>53</v>
      </c>
      <c r="C28" s="4" t="s">
        <v>54</v>
      </c>
      <c r="D28" s="4"/>
      <c r="E28" s="5"/>
    </row>
    <row r="29" spans="1:5" ht="12" customHeight="1" x14ac:dyDescent="0.25">
      <c r="A29" s="7" t="s">
        <v>55</v>
      </c>
      <c r="B29" s="8" t="s">
        <v>56</v>
      </c>
      <c r="C29" s="8" t="s">
        <v>57</v>
      </c>
      <c r="D29" s="8"/>
      <c r="E29" s="5"/>
    </row>
    <row r="30" spans="1:5" ht="12" customHeight="1" x14ac:dyDescent="0.25">
      <c r="A30" s="7" t="s">
        <v>58</v>
      </c>
      <c r="B30" s="8" t="s">
        <v>59</v>
      </c>
      <c r="C30" s="8" t="s">
        <v>60</v>
      </c>
      <c r="D30" s="8"/>
      <c r="E30" s="5"/>
    </row>
    <row r="31" spans="1:5" ht="12" customHeight="1" x14ac:dyDescent="0.25">
      <c r="A31" s="7" t="s">
        <v>61</v>
      </c>
      <c r="B31" s="8" t="s">
        <v>62</v>
      </c>
      <c r="C31" s="8" t="s">
        <v>57</v>
      </c>
      <c r="D31" s="8"/>
      <c r="E31" s="5"/>
    </row>
    <row r="32" spans="1:5" ht="12" customHeight="1" x14ac:dyDescent="0.25">
      <c r="A32" s="7" t="s">
        <v>63</v>
      </c>
      <c r="B32" s="8" t="s">
        <v>64</v>
      </c>
      <c r="C32" s="8" t="s">
        <v>65</v>
      </c>
      <c r="D32" s="8"/>
      <c r="E32" s="5"/>
    </row>
    <row r="33" spans="1:5" ht="12" customHeight="1" x14ac:dyDescent="0.25">
      <c r="A33" s="7" t="s">
        <v>66</v>
      </c>
      <c r="B33" s="8" t="s">
        <v>67</v>
      </c>
      <c r="C33" s="8" t="s">
        <v>65</v>
      </c>
      <c r="D33" s="8"/>
      <c r="E33" s="5"/>
    </row>
    <row r="34" spans="1:5" ht="12" customHeight="1" x14ac:dyDescent="0.25">
      <c r="A34" s="7" t="s">
        <v>68</v>
      </c>
      <c r="B34" s="8" t="s">
        <v>69</v>
      </c>
      <c r="C34" s="8" t="s">
        <v>70</v>
      </c>
      <c r="D34" s="8"/>
      <c r="E34" s="5"/>
    </row>
    <row r="35" spans="1:5" ht="12" customHeight="1" x14ac:dyDescent="0.25">
      <c r="A35" s="7" t="s">
        <v>71</v>
      </c>
      <c r="B35" s="8" t="s">
        <v>72</v>
      </c>
      <c r="C35" s="8" t="s">
        <v>73</v>
      </c>
      <c r="D35" s="8"/>
      <c r="E35" s="5"/>
    </row>
    <row r="36" spans="1:5" ht="12" customHeight="1" x14ac:dyDescent="0.25">
      <c r="A36" s="7" t="s">
        <v>74</v>
      </c>
      <c r="B36" s="8" t="s">
        <v>75</v>
      </c>
      <c r="C36" s="8" t="s">
        <v>76</v>
      </c>
      <c r="D36" s="8"/>
      <c r="E36" s="5"/>
    </row>
    <row r="37" spans="1:5" ht="12" customHeight="1" x14ac:dyDescent="0.25">
      <c r="A37" s="8" t="s">
        <v>77</v>
      </c>
      <c r="B37" s="8" t="s">
        <v>78</v>
      </c>
      <c r="C37" s="8" t="s">
        <v>79</v>
      </c>
      <c r="D37" s="8"/>
      <c r="E37" s="5"/>
    </row>
    <row r="38" spans="1:5" ht="12" customHeight="1" x14ac:dyDescent="0.25">
      <c r="A38" s="8" t="s">
        <v>80</v>
      </c>
      <c r="B38" s="8" t="s">
        <v>81</v>
      </c>
      <c r="C38" s="8" t="s">
        <v>79</v>
      </c>
      <c r="D38" s="8"/>
      <c r="E38" s="5"/>
    </row>
    <row r="39" spans="1:5" ht="12" customHeight="1" x14ac:dyDescent="0.3">
      <c r="A39" s="8"/>
      <c r="B39" s="8"/>
      <c r="C39" s="8"/>
      <c r="D39" s="13" t="s">
        <v>50</v>
      </c>
      <c r="E39" s="14"/>
    </row>
    <row r="40" spans="1:5" ht="12" customHeight="1" x14ac:dyDescent="0.25">
      <c r="A40" s="69" t="s">
        <v>82</v>
      </c>
      <c r="B40" s="70"/>
      <c r="C40" s="70"/>
      <c r="D40" s="70"/>
      <c r="E40" s="71"/>
    </row>
    <row r="41" spans="1:5" ht="12" customHeight="1" x14ac:dyDescent="0.25">
      <c r="A41" s="4" t="s">
        <v>83</v>
      </c>
      <c r="B41" s="4" t="s">
        <v>84</v>
      </c>
      <c r="C41" s="4" t="s">
        <v>85</v>
      </c>
      <c r="D41" s="4"/>
      <c r="E41" s="5"/>
    </row>
    <row r="42" spans="1:5" ht="12" customHeight="1" x14ac:dyDescent="0.25">
      <c r="A42" s="8" t="s">
        <v>83</v>
      </c>
      <c r="B42" s="8" t="s">
        <v>86</v>
      </c>
      <c r="C42" s="8" t="s">
        <v>87</v>
      </c>
      <c r="D42" s="8"/>
      <c r="E42" s="5"/>
    </row>
    <row r="43" spans="1:5" ht="12" customHeight="1" x14ac:dyDescent="0.25">
      <c r="A43" s="8" t="s">
        <v>83</v>
      </c>
      <c r="B43" s="8" t="s">
        <v>88</v>
      </c>
      <c r="C43" s="8" t="s">
        <v>137</v>
      </c>
      <c r="D43" s="8"/>
      <c r="E43" s="5"/>
    </row>
    <row r="44" spans="1:5" ht="12" customHeight="1" x14ac:dyDescent="0.25">
      <c r="A44" s="8" t="s">
        <v>89</v>
      </c>
      <c r="B44" s="8" t="s">
        <v>90</v>
      </c>
      <c r="C44" s="8" t="s">
        <v>91</v>
      </c>
      <c r="D44" s="8"/>
      <c r="E44" s="5"/>
    </row>
    <row r="45" spans="1:5" ht="12" customHeight="1" x14ac:dyDescent="0.25">
      <c r="A45" s="8" t="s">
        <v>92</v>
      </c>
      <c r="B45" s="8" t="s">
        <v>93</v>
      </c>
      <c r="C45" s="8" t="s">
        <v>94</v>
      </c>
      <c r="D45" s="8"/>
      <c r="E45" s="5"/>
    </row>
    <row r="46" spans="1:5" ht="12" customHeight="1" x14ac:dyDescent="0.25">
      <c r="A46" s="8" t="s">
        <v>95</v>
      </c>
      <c r="B46" s="8" t="s">
        <v>96</v>
      </c>
      <c r="C46" s="8" t="s">
        <v>138</v>
      </c>
      <c r="D46" s="8"/>
      <c r="E46" s="5"/>
    </row>
    <row r="47" spans="1:5" ht="12" customHeight="1" x14ac:dyDescent="0.25">
      <c r="A47" s="8" t="s">
        <v>97</v>
      </c>
      <c r="B47" s="8" t="s">
        <v>98</v>
      </c>
      <c r="C47" s="8" t="s">
        <v>139</v>
      </c>
      <c r="D47" s="8"/>
      <c r="E47" s="5"/>
    </row>
    <row r="48" spans="1:5" ht="12" customHeight="1" x14ac:dyDescent="0.25">
      <c r="A48" s="15" t="s">
        <v>99</v>
      </c>
      <c r="B48" s="15" t="s">
        <v>100</v>
      </c>
      <c r="C48" s="15" t="s">
        <v>101</v>
      </c>
      <c r="D48" s="10"/>
      <c r="E48" s="5"/>
    </row>
    <row r="49" spans="1:5" ht="12" customHeight="1" x14ac:dyDescent="0.25">
      <c r="A49" s="15" t="s">
        <v>102</v>
      </c>
      <c r="B49" s="15" t="s">
        <v>100</v>
      </c>
      <c r="C49" s="15" t="s">
        <v>103</v>
      </c>
      <c r="D49" s="10"/>
      <c r="E49" s="5"/>
    </row>
    <row r="50" spans="1:5" ht="12" customHeight="1" x14ac:dyDescent="0.3">
      <c r="A50" s="8"/>
      <c r="B50" s="8"/>
      <c r="C50" s="8"/>
      <c r="D50" s="13" t="s">
        <v>50</v>
      </c>
      <c r="E50" s="14"/>
    </row>
    <row r="51" spans="1:5" ht="12" customHeight="1" x14ac:dyDescent="0.25">
      <c r="A51" s="69" t="s">
        <v>104</v>
      </c>
      <c r="B51" s="70"/>
      <c r="C51" s="70"/>
      <c r="D51" s="70"/>
      <c r="E51" s="71"/>
    </row>
    <row r="52" spans="1:5" ht="12" customHeight="1" x14ac:dyDescent="0.25">
      <c r="A52" s="8" t="s">
        <v>105</v>
      </c>
      <c r="B52" s="8" t="s">
        <v>106</v>
      </c>
      <c r="C52" s="8" t="s">
        <v>107</v>
      </c>
      <c r="D52" s="8"/>
      <c r="E52" s="9"/>
    </row>
    <row r="53" spans="1:5" ht="12" customHeight="1" x14ac:dyDescent="0.25">
      <c r="A53" s="8" t="s">
        <v>108</v>
      </c>
      <c r="B53" s="8" t="s">
        <v>109</v>
      </c>
      <c r="C53" s="8" t="s">
        <v>110</v>
      </c>
      <c r="D53" s="8"/>
      <c r="E53" s="9"/>
    </row>
    <row r="54" spans="1:5" ht="12" customHeight="1" x14ac:dyDescent="0.25">
      <c r="A54" s="8" t="s">
        <v>111</v>
      </c>
      <c r="B54" s="8" t="s">
        <v>112</v>
      </c>
      <c r="C54" s="8" t="s">
        <v>14</v>
      </c>
      <c r="D54" s="8"/>
      <c r="E54" s="9"/>
    </row>
    <row r="55" spans="1:5" ht="12" customHeight="1" x14ac:dyDescent="0.25">
      <c r="A55" s="8" t="s">
        <v>113</v>
      </c>
      <c r="B55" s="8" t="s">
        <v>114</v>
      </c>
      <c r="C55" s="8" t="s">
        <v>115</v>
      </c>
      <c r="D55" s="8"/>
      <c r="E55" s="9"/>
    </row>
    <row r="56" spans="1:5" ht="12" customHeight="1" x14ac:dyDescent="0.25">
      <c r="A56" s="8" t="s">
        <v>116</v>
      </c>
      <c r="B56" s="8" t="s">
        <v>117</v>
      </c>
      <c r="C56" s="8" t="s">
        <v>14</v>
      </c>
      <c r="D56" s="8"/>
      <c r="E56" s="9"/>
    </row>
    <row r="57" spans="1:5" ht="12" customHeight="1" x14ac:dyDescent="0.25">
      <c r="A57" s="8" t="s">
        <v>118</v>
      </c>
      <c r="B57" s="8" t="s">
        <v>119</v>
      </c>
      <c r="C57" s="8" t="s">
        <v>120</v>
      </c>
      <c r="D57" s="16"/>
      <c r="E57" s="9"/>
    </row>
    <row r="58" spans="1:5" ht="12" customHeight="1" x14ac:dyDescent="0.25">
      <c r="A58" s="8" t="s">
        <v>121</v>
      </c>
      <c r="B58" s="8" t="s">
        <v>122</v>
      </c>
      <c r="C58" s="8" t="s">
        <v>24</v>
      </c>
      <c r="D58" s="8"/>
      <c r="E58" s="9"/>
    </row>
    <row r="59" spans="1:5" ht="12" customHeight="1" x14ac:dyDescent="0.25">
      <c r="A59" s="8" t="s">
        <v>123</v>
      </c>
      <c r="B59" s="17" t="s">
        <v>124</v>
      </c>
      <c r="C59" s="8" t="s">
        <v>125</v>
      </c>
      <c r="D59" s="10"/>
      <c r="E59" s="9"/>
    </row>
    <row r="60" spans="1:5" ht="12" customHeight="1" x14ac:dyDescent="0.25">
      <c r="A60" s="15" t="s">
        <v>126</v>
      </c>
      <c r="B60" s="15" t="s">
        <v>127</v>
      </c>
      <c r="C60" s="15" t="s">
        <v>128</v>
      </c>
      <c r="D60" s="10"/>
      <c r="E60" s="9"/>
    </row>
    <row r="61" spans="1:5" ht="12" customHeight="1" x14ac:dyDescent="0.25">
      <c r="A61" s="15" t="s">
        <v>129</v>
      </c>
      <c r="B61" s="15" t="s">
        <v>130</v>
      </c>
      <c r="C61" s="15" t="s">
        <v>131</v>
      </c>
      <c r="D61" s="10"/>
      <c r="E61" s="9"/>
    </row>
    <row r="62" spans="1:5" ht="12" customHeight="1" x14ac:dyDescent="0.25">
      <c r="A62" s="15" t="s">
        <v>132</v>
      </c>
      <c r="B62" s="15" t="s">
        <v>133</v>
      </c>
      <c r="C62" s="15" t="s">
        <v>134</v>
      </c>
      <c r="D62" s="8"/>
      <c r="E62" s="9"/>
    </row>
    <row r="63" spans="1:5" ht="12" customHeight="1" thickBot="1" x14ac:dyDescent="0.3">
      <c r="A63" s="28"/>
      <c r="B63" s="28"/>
      <c r="C63" s="28"/>
      <c r="D63" s="31" t="s">
        <v>50</v>
      </c>
      <c r="E63" s="29"/>
    </row>
    <row r="64" spans="1:5" ht="15" customHeight="1" thickBot="1" x14ac:dyDescent="0.3">
      <c r="A64" s="27" t="s">
        <v>144</v>
      </c>
      <c r="B64" s="18"/>
      <c r="C64" s="18"/>
      <c r="D64" s="30" t="s">
        <v>135</v>
      </c>
      <c r="E64" s="19"/>
    </row>
    <row r="65" spans="2:5" ht="12" customHeight="1" x14ac:dyDescent="0.25">
      <c r="B65" s="20"/>
      <c r="C65" s="20"/>
      <c r="D65" s="20"/>
      <c r="E65" s="21"/>
    </row>
    <row r="66" spans="2:5" ht="12" customHeight="1" x14ac:dyDescent="0.25">
      <c r="B66" s="20"/>
      <c r="C66" s="20"/>
      <c r="D66" s="20"/>
      <c r="E66" s="21"/>
    </row>
    <row r="67" spans="2:5" ht="12" customHeight="1" x14ac:dyDescent="0.25">
      <c r="B67" s="22"/>
      <c r="C67" s="23"/>
      <c r="D67" s="23"/>
      <c r="E67" s="23"/>
    </row>
    <row r="68" spans="2:5" ht="12" customHeight="1" x14ac:dyDescent="0.25">
      <c r="B68" s="20"/>
      <c r="C68" s="20"/>
      <c r="D68" s="20"/>
      <c r="E68" s="20"/>
    </row>
    <row r="69" spans="2:5" ht="12" customHeight="1" x14ac:dyDescent="0.25">
      <c r="B69" s="24"/>
      <c r="C69" s="23"/>
      <c r="D69" s="23"/>
      <c r="E69" s="23"/>
    </row>
    <row r="70" spans="2:5" ht="12" customHeight="1" x14ac:dyDescent="0.25">
      <c r="B70" s="20"/>
      <c r="C70" s="20"/>
      <c r="D70" s="20"/>
      <c r="E70" s="21"/>
    </row>
    <row r="71" spans="2:5" ht="12" customHeight="1" x14ac:dyDescent="0.25">
      <c r="B71" s="20"/>
      <c r="C71" s="20"/>
      <c r="D71" s="20"/>
      <c r="E71" s="21"/>
    </row>
    <row r="72" spans="2:5" ht="12" customHeight="1" x14ac:dyDescent="0.25">
      <c r="B72" s="20"/>
      <c r="C72" s="20"/>
      <c r="D72" s="20"/>
      <c r="E72" s="21"/>
    </row>
    <row r="73" spans="2:5" ht="12" customHeight="1" x14ac:dyDescent="0.25">
      <c r="B73" s="20"/>
      <c r="C73" s="20"/>
      <c r="D73" s="20"/>
      <c r="E73" s="21"/>
    </row>
    <row r="74" spans="2:5" ht="12" customHeight="1" x14ac:dyDescent="0.25">
      <c r="B74" s="20"/>
      <c r="C74" s="20"/>
      <c r="D74" s="20"/>
      <c r="E74" s="21"/>
    </row>
    <row r="75" spans="2:5" ht="12" customHeight="1" x14ac:dyDescent="0.25">
      <c r="B75" s="20"/>
      <c r="C75" s="20"/>
      <c r="D75" s="20"/>
      <c r="E75" s="21"/>
    </row>
  </sheetData>
  <mergeCells count="9">
    <mergeCell ref="A1:E1"/>
    <mergeCell ref="A2:E2"/>
    <mergeCell ref="A3:E3"/>
    <mergeCell ref="A51:E51"/>
    <mergeCell ref="A6:E6"/>
    <mergeCell ref="A26:C26"/>
    <mergeCell ref="A27:E27"/>
    <mergeCell ref="A40:E40"/>
    <mergeCell ref="C4:E4"/>
  </mergeCells>
  <phoneticPr fontId="0" type="noConversion"/>
  <pageMargins left="0.78740157480314965" right="0.78740157480314965" top="0.56000000000000005" bottom="0.22" header="0.56000000000000005" footer="0.28999999999999998"/>
  <pageSetup paperSize="9" orientation="portrait" horizontalDpi="4294967295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B7" sqref="B7"/>
    </sheetView>
  </sheetViews>
  <sheetFormatPr defaultRowHeight="12" customHeight="1" x14ac:dyDescent="0.25"/>
  <cols>
    <col min="1" max="1" width="5.42578125" style="6" customWidth="1"/>
    <col min="2" max="2" width="89.5703125" style="6" customWidth="1"/>
    <col min="3" max="16384" width="9.140625" style="6"/>
  </cols>
  <sheetData>
    <row r="1" spans="1:2" s="1" customFormat="1" ht="15.75" customHeight="1" x14ac:dyDescent="0.3">
      <c r="A1" s="88" t="s">
        <v>0</v>
      </c>
      <c r="B1" s="88"/>
    </row>
    <row r="2" spans="1:2" s="1" customFormat="1" ht="22.5" customHeight="1" x14ac:dyDescent="0.3">
      <c r="A2" s="81" t="s">
        <v>141</v>
      </c>
      <c r="B2" s="81"/>
    </row>
    <row r="3" spans="1:2" s="1" customFormat="1" ht="14.25" customHeight="1" x14ac:dyDescent="0.3">
      <c r="A3" s="2" t="s">
        <v>152</v>
      </c>
      <c r="B3" s="2"/>
    </row>
    <row r="4" spans="1:2" ht="14.25" customHeight="1" x14ac:dyDescent="0.25">
      <c r="A4" s="7" t="s">
        <v>7</v>
      </c>
      <c r="B4" s="8"/>
    </row>
    <row r="5" spans="1:2" ht="14.25" customHeight="1" x14ac:dyDescent="0.25">
      <c r="A5" s="7" t="s">
        <v>10</v>
      </c>
      <c r="B5" s="8"/>
    </row>
    <row r="6" spans="1:2" ht="14.25" customHeight="1" x14ac:dyDescent="0.25">
      <c r="A6" s="7" t="s">
        <v>12</v>
      </c>
      <c r="B6" s="8"/>
    </row>
    <row r="7" spans="1:2" ht="14.25" customHeight="1" x14ac:dyDescent="0.25">
      <c r="A7" s="8" t="s">
        <v>15</v>
      </c>
      <c r="B7" s="8"/>
    </row>
    <row r="8" spans="1:2" ht="14.25" customHeight="1" x14ac:dyDescent="0.25">
      <c r="A8" s="8" t="s">
        <v>18</v>
      </c>
      <c r="B8" s="8"/>
    </row>
    <row r="9" spans="1:2" ht="14.25" customHeight="1" x14ac:dyDescent="0.25">
      <c r="A9" s="8" t="s">
        <v>20</v>
      </c>
      <c r="B9" s="8"/>
    </row>
    <row r="10" spans="1:2" ht="14.25" customHeight="1" x14ac:dyDescent="0.25">
      <c r="A10" s="8" t="s">
        <v>22</v>
      </c>
      <c r="B10" s="8"/>
    </row>
    <row r="11" spans="1:2" ht="14.25" customHeight="1" x14ac:dyDescent="0.25">
      <c r="A11" s="8" t="s">
        <v>25</v>
      </c>
      <c r="B11" s="8"/>
    </row>
    <row r="12" spans="1:2" ht="14.25" customHeight="1" x14ac:dyDescent="0.25">
      <c r="A12" s="8" t="s">
        <v>28</v>
      </c>
      <c r="B12" s="8"/>
    </row>
    <row r="13" spans="1:2" ht="14.25" customHeight="1" x14ac:dyDescent="0.25">
      <c r="A13" s="8" t="s">
        <v>31</v>
      </c>
      <c r="B13" s="8"/>
    </row>
    <row r="14" spans="1:2" ht="14.25" customHeight="1" x14ac:dyDescent="0.25">
      <c r="A14" s="8" t="s">
        <v>34</v>
      </c>
      <c r="B14" s="8"/>
    </row>
    <row r="15" spans="1:2" ht="14.25" customHeight="1" x14ac:dyDescent="0.25">
      <c r="A15" s="8" t="s">
        <v>37</v>
      </c>
      <c r="B15" s="8"/>
    </row>
    <row r="16" spans="1:2" ht="14.25" customHeight="1" x14ac:dyDescent="0.25">
      <c r="A16" s="8" t="s">
        <v>40</v>
      </c>
      <c r="B16" s="8"/>
    </row>
    <row r="17" spans="1:2" ht="14.25" customHeight="1" x14ac:dyDescent="0.25">
      <c r="A17" s="8" t="s">
        <v>43</v>
      </c>
      <c r="B17" s="8"/>
    </row>
    <row r="18" spans="1:2" ht="14.25" customHeight="1" x14ac:dyDescent="0.25">
      <c r="A18" s="8" t="s">
        <v>44</v>
      </c>
      <c r="B18" s="8"/>
    </row>
    <row r="19" spans="1:2" ht="14.25" customHeight="1" x14ac:dyDescent="0.25">
      <c r="A19" s="8" t="s">
        <v>145</v>
      </c>
      <c r="B19" s="8"/>
    </row>
    <row r="20" spans="1:2" ht="14.25" customHeight="1" x14ac:dyDescent="0.25">
      <c r="A20" s="8" t="s">
        <v>45</v>
      </c>
      <c r="B20" s="8"/>
    </row>
    <row r="21" spans="1:2" ht="14.25" customHeight="1" x14ac:dyDescent="0.25">
      <c r="A21" s="8" t="s">
        <v>47</v>
      </c>
      <c r="B21" s="8"/>
    </row>
    <row r="22" spans="1:2" ht="14.25" customHeight="1" x14ac:dyDescent="0.25">
      <c r="A22" s="8" t="s">
        <v>153</v>
      </c>
      <c r="B22" s="8"/>
    </row>
    <row r="23" spans="1:2" ht="14.25" customHeight="1" x14ac:dyDescent="0.25">
      <c r="A23" s="7" t="s">
        <v>52</v>
      </c>
      <c r="B23" s="8"/>
    </row>
    <row r="24" spans="1:2" ht="14.25" customHeight="1" x14ac:dyDescent="0.25">
      <c r="A24" s="7" t="s">
        <v>55</v>
      </c>
      <c r="B24" s="8"/>
    </row>
    <row r="25" spans="1:2" ht="14.25" customHeight="1" x14ac:dyDescent="0.25">
      <c r="A25" s="7" t="s">
        <v>58</v>
      </c>
      <c r="B25" s="8"/>
    </row>
    <row r="26" spans="1:2" ht="14.25" customHeight="1" x14ac:dyDescent="0.25">
      <c r="A26" s="7" t="s">
        <v>61</v>
      </c>
      <c r="B26" s="8"/>
    </row>
    <row r="27" spans="1:2" ht="14.25" customHeight="1" x14ac:dyDescent="0.25">
      <c r="A27" s="7" t="s">
        <v>63</v>
      </c>
      <c r="B27" s="8"/>
    </row>
    <row r="28" spans="1:2" ht="14.25" customHeight="1" x14ac:dyDescent="0.25">
      <c r="A28" s="7" t="s">
        <v>66</v>
      </c>
      <c r="B28" s="8"/>
    </row>
    <row r="29" spans="1:2" ht="14.25" customHeight="1" x14ac:dyDescent="0.25">
      <c r="A29" s="7" t="s">
        <v>68</v>
      </c>
      <c r="B29" s="8"/>
    </row>
    <row r="30" spans="1:2" ht="14.25" customHeight="1" x14ac:dyDescent="0.25">
      <c r="A30" s="7" t="s">
        <v>71</v>
      </c>
      <c r="B30" s="8"/>
    </row>
    <row r="31" spans="1:2" ht="14.25" customHeight="1" x14ac:dyDescent="0.25">
      <c r="A31" s="7" t="s">
        <v>74</v>
      </c>
      <c r="B31" s="8"/>
    </row>
    <row r="32" spans="1:2" ht="14.25" customHeight="1" x14ac:dyDescent="0.25">
      <c r="A32" s="8" t="s">
        <v>77</v>
      </c>
      <c r="B32" s="8"/>
    </row>
    <row r="33" spans="1:2" ht="14.25" customHeight="1" x14ac:dyDescent="0.25">
      <c r="A33" s="8" t="s">
        <v>80</v>
      </c>
      <c r="B33" s="8"/>
    </row>
    <row r="34" spans="1:2" ht="14.25" customHeight="1" x14ac:dyDescent="0.25">
      <c r="A34" s="8" t="s">
        <v>83</v>
      </c>
      <c r="B34" s="8"/>
    </row>
    <row r="35" spans="1:2" ht="14.25" customHeight="1" x14ac:dyDescent="0.25">
      <c r="A35" s="8" t="s">
        <v>83</v>
      </c>
      <c r="B35" s="8"/>
    </row>
    <row r="36" spans="1:2" ht="14.25" customHeight="1" x14ac:dyDescent="0.25">
      <c r="A36" s="8" t="s">
        <v>83</v>
      </c>
      <c r="B36" s="8"/>
    </row>
    <row r="37" spans="1:2" ht="14.25" customHeight="1" x14ac:dyDescent="0.25">
      <c r="A37" s="8" t="s">
        <v>89</v>
      </c>
      <c r="B37" s="8"/>
    </row>
    <row r="38" spans="1:2" ht="14.25" customHeight="1" x14ac:dyDescent="0.25">
      <c r="A38" s="8" t="s">
        <v>92</v>
      </c>
      <c r="B38" s="8"/>
    </row>
    <row r="39" spans="1:2" ht="14.25" customHeight="1" x14ac:dyDescent="0.25">
      <c r="A39" s="8" t="s">
        <v>95</v>
      </c>
      <c r="B39" s="8"/>
    </row>
    <row r="40" spans="1:2" ht="14.25" customHeight="1" x14ac:dyDescent="0.25">
      <c r="A40" s="8" t="s">
        <v>97</v>
      </c>
      <c r="B40" s="8"/>
    </row>
    <row r="41" spans="1:2" ht="14.25" customHeight="1" x14ac:dyDescent="0.25">
      <c r="A41" s="15" t="s">
        <v>99</v>
      </c>
      <c r="B41" s="15"/>
    </row>
    <row r="42" spans="1:2" ht="14.25" customHeight="1" x14ac:dyDescent="0.25">
      <c r="A42" s="15" t="s">
        <v>102</v>
      </c>
      <c r="B42" s="15"/>
    </row>
    <row r="43" spans="1:2" ht="14.25" customHeight="1" x14ac:dyDescent="0.25">
      <c r="A43" s="8" t="s">
        <v>105</v>
      </c>
      <c r="B43" s="8"/>
    </row>
    <row r="44" spans="1:2" ht="14.25" customHeight="1" x14ac:dyDescent="0.25">
      <c r="A44" s="8" t="s">
        <v>108</v>
      </c>
      <c r="B44" s="8"/>
    </row>
    <row r="45" spans="1:2" ht="14.25" customHeight="1" x14ac:dyDescent="0.25">
      <c r="A45" s="8" t="s">
        <v>111</v>
      </c>
      <c r="B45" s="8"/>
    </row>
    <row r="46" spans="1:2" ht="14.25" customHeight="1" x14ac:dyDescent="0.25">
      <c r="A46" s="8" t="s">
        <v>113</v>
      </c>
      <c r="B46" s="8"/>
    </row>
    <row r="47" spans="1:2" ht="14.25" customHeight="1" x14ac:dyDescent="0.25">
      <c r="A47" s="8" t="s">
        <v>116</v>
      </c>
      <c r="B47" s="8"/>
    </row>
    <row r="48" spans="1:2" ht="14.25" customHeight="1" x14ac:dyDescent="0.25">
      <c r="A48" s="8" t="s">
        <v>118</v>
      </c>
      <c r="B48" s="8"/>
    </row>
    <row r="49" spans="1:2" ht="14.25" customHeight="1" x14ac:dyDescent="0.25">
      <c r="A49" s="8" t="s">
        <v>121</v>
      </c>
      <c r="B49" s="8"/>
    </row>
    <row r="50" spans="1:2" ht="14.25" customHeight="1" x14ac:dyDescent="0.25">
      <c r="A50" s="8" t="s">
        <v>123</v>
      </c>
      <c r="B50" s="8"/>
    </row>
    <row r="51" spans="1:2" ht="14.25" customHeight="1" x14ac:dyDescent="0.25">
      <c r="A51" s="15" t="s">
        <v>126</v>
      </c>
      <c r="B51" s="15"/>
    </row>
    <row r="52" spans="1:2" ht="14.25" customHeight="1" x14ac:dyDescent="0.25">
      <c r="A52" s="15" t="s">
        <v>129</v>
      </c>
      <c r="B52" s="15"/>
    </row>
    <row r="53" spans="1:2" ht="14.25" customHeight="1" x14ac:dyDescent="0.25">
      <c r="A53" s="15" t="s">
        <v>132</v>
      </c>
      <c r="B53" s="15"/>
    </row>
    <row r="54" spans="1:2" ht="12" customHeight="1" x14ac:dyDescent="0.25">
      <c r="A54" s="28"/>
      <c r="B54" s="28"/>
    </row>
    <row r="55" spans="1:2" ht="13.5" customHeight="1" x14ac:dyDescent="0.25">
      <c r="A55" s="18"/>
      <c r="B55" s="18"/>
    </row>
    <row r="56" spans="1:2" ht="12" customHeight="1" x14ac:dyDescent="0.25">
      <c r="B56" s="20"/>
    </row>
    <row r="57" spans="1:2" ht="12" customHeight="1" x14ac:dyDescent="0.25">
      <c r="B57" s="20"/>
    </row>
    <row r="58" spans="1:2" ht="12" customHeight="1" x14ac:dyDescent="0.25">
      <c r="B58" s="22"/>
    </row>
    <row r="59" spans="1:2" ht="12" customHeight="1" x14ac:dyDescent="0.25">
      <c r="B59" s="20"/>
    </row>
    <row r="60" spans="1:2" ht="12" customHeight="1" x14ac:dyDescent="0.25">
      <c r="B60" s="24"/>
    </row>
    <row r="61" spans="1:2" ht="12" customHeight="1" x14ac:dyDescent="0.25">
      <c r="B61" s="20"/>
    </row>
    <row r="62" spans="1:2" ht="12" customHeight="1" x14ac:dyDescent="0.25">
      <c r="B62" s="20"/>
    </row>
    <row r="63" spans="1:2" ht="12" customHeight="1" x14ac:dyDescent="0.25">
      <c r="B63" s="20"/>
    </row>
    <row r="64" spans="1:2" ht="12" customHeight="1" x14ac:dyDescent="0.25">
      <c r="B64" s="20"/>
    </row>
    <row r="65" spans="2:2" ht="12" customHeight="1" x14ac:dyDescent="0.25">
      <c r="B65" s="20"/>
    </row>
    <row r="66" spans="2:2" ht="12" customHeight="1" x14ac:dyDescent="0.25">
      <c r="B66" s="20"/>
    </row>
  </sheetData>
  <mergeCells count="2">
    <mergeCell ref="A1:B1"/>
    <mergeCell ref="A2:B2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3" sqref="A3"/>
    </sheetView>
  </sheetViews>
  <sheetFormatPr defaultRowHeight="12.75" x14ac:dyDescent="0.2"/>
  <cols>
    <col min="1" max="1" width="40.85546875" style="44" customWidth="1"/>
    <col min="2" max="2" width="9.85546875" style="44" customWidth="1"/>
    <col min="3" max="3" width="38.42578125" style="44" customWidth="1"/>
    <col min="4" max="4" width="9.85546875" style="44" customWidth="1"/>
  </cols>
  <sheetData>
    <row r="1" spans="1:4" ht="30.75" customHeight="1" x14ac:dyDescent="0.2">
      <c r="A1" s="89" t="s">
        <v>156</v>
      </c>
      <c r="B1" s="89"/>
      <c r="C1" s="89" t="s">
        <v>157</v>
      </c>
      <c r="D1" s="89"/>
    </row>
    <row r="2" spans="1:4" ht="30.75" customHeight="1" x14ac:dyDescent="0.2">
      <c r="A2" s="54" t="s">
        <v>154</v>
      </c>
      <c r="B2" s="54" t="s">
        <v>155</v>
      </c>
      <c r="C2" s="54" t="s">
        <v>154</v>
      </c>
      <c r="D2" s="54" t="s">
        <v>155</v>
      </c>
    </row>
    <row r="3" spans="1:4" ht="30.75" customHeight="1" x14ac:dyDescent="0.2">
      <c r="A3" s="50"/>
      <c r="B3" s="47"/>
      <c r="C3" s="46"/>
      <c r="D3" s="47"/>
    </row>
    <row r="4" spans="1:4" ht="30.75" customHeight="1" x14ac:dyDescent="0.2">
      <c r="A4" s="51"/>
      <c r="B4" s="48"/>
      <c r="C4" s="45"/>
      <c r="D4" s="48"/>
    </row>
    <row r="5" spans="1:4" ht="30.75" customHeight="1" x14ac:dyDescent="0.2">
      <c r="A5" s="51"/>
      <c r="B5" s="48"/>
      <c r="C5" s="45"/>
      <c r="D5" s="48"/>
    </row>
    <row r="6" spans="1:4" ht="30.75" customHeight="1" x14ac:dyDescent="0.2">
      <c r="A6" s="51"/>
      <c r="B6" s="48"/>
      <c r="C6" s="45"/>
      <c r="D6" s="48"/>
    </row>
    <row r="7" spans="1:4" ht="30.75" customHeight="1" x14ac:dyDescent="0.2">
      <c r="A7" s="51"/>
      <c r="B7" s="48"/>
      <c r="C7" s="45"/>
      <c r="D7" s="48"/>
    </row>
    <row r="8" spans="1:4" ht="30.75" customHeight="1" x14ac:dyDescent="0.2">
      <c r="A8" s="51"/>
      <c r="B8" s="48"/>
      <c r="C8" s="45"/>
      <c r="D8" s="48"/>
    </row>
    <row r="9" spans="1:4" ht="30.75" customHeight="1" x14ac:dyDescent="0.2">
      <c r="A9" s="51"/>
      <c r="B9" s="48"/>
      <c r="C9" s="45"/>
      <c r="D9" s="48"/>
    </row>
    <row r="10" spans="1:4" ht="30.75" customHeight="1" x14ac:dyDescent="0.2">
      <c r="A10" s="51"/>
      <c r="B10" s="48"/>
      <c r="C10" s="45"/>
      <c r="D10" s="48"/>
    </row>
    <row r="11" spans="1:4" ht="30.75" customHeight="1" x14ac:dyDescent="0.2">
      <c r="A11" s="51"/>
      <c r="B11" s="48"/>
      <c r="C11" s="45"/>
      <c r="D11" s="48"/>
    </row>
    <row r="12" spans="1:4" ht="30.75" customHeight="1" x14ac:dyDescent="0.2">
      <c r="A12" s="51"/>
      <c r="B12" s="48"/>
      <c r="C12" s="45"/>
      <c r="D12" s="48"/>
    </row>
    <row r="13" spans="1:4" ht="30.75" customHeight="1" x14ac:dyDescent="0.2">
      <c r="A13" s="51"/>
      <c r="B13" s="48"/>
      <c r="C13" s="45"/>
      <c r="D13" s="48"/>
    </row>
    <row r="14" spans="1:4" ht="30.75" customHeight="1" x14ac:dyDescent="0.2">
      <c r="A14" s="51"/>
      <c r="B14" s="48"/>
      <c r="C14" s="45"/>
      <c r="D14" s="48"/>
    </row>
    <row r="15" spans="1:4" ht="30.75" customHeight="1" x14ac:dyDescent="0.2">
      <c r="A15" s="51"/>
      <c r="B15" s="48"/>
      <c r="C15" s="45"/>
      <c r="D15" s="48"/>
    </row>
    <row r="16" spans="1:4" ht="30.75" customHeight="1" x14ac:dyDescent="0.2">
      <c r="A16" s="52"/>
      <c r="B16" s="49"/>
      <c r="C16" s="53"/>
      <c r="D16" s="49"/>
    </row>
    <row r="17" ht="30.75" customHeight="1" x14ac:dyDescent="0.2"/>
    <row r="18" ht="30.75" customHeight="1" x14ac:dyDescent="0.2"/>
    <row r="19" ht="30.75" customHeight="1" x14ac:dyDescent="0.2"/>
    <row r="20" ht="30.75" customHeight="1" x14ac:dyDescent="0.2"/>
    <row r="21" ht="30.75" customHeight="1" x14ac:dyDescent="0.2"/>
    <row r="22" ht="30.75" customHeight="1" x14ac:dyDescent="0.2"/>
    <row r="23" ht="30.75" customHeight="1" x14ac:dyDescent="0.2"/>
    <row r="24" ht="30.75" customHeight="1" x14ac:dyDescent="0.2"/>
    <row r="25" ht="30.75" customHeight="1" x14ac:dyDescent="0.2"/>
    <row r="26" ht="30.75" customHeight="1" x14ac:dyDescent="0.2"/>
    <row r="27" ht="30.75" customHeight="1" x14ac:dyDescent="0.2"/>
    <row r="28" ht="30.75" customHeight="1" x14ac:dyDescent="0.2"/>
    <row r="29" ht="30.75" customHeight="1" x14ac:dyDescent="0.2"/>
    <row r="30" ht="30.75" customHeight="1" x14ac:dyDescent="0.2"/>
    <row r="31" ht="30.75" customHeight="1" x14ac:dyDescent="0.2"/>
  </sheetData>
  <mergeCells count="2">
    <mergeCell ref="A1:B1"/>
    <mergeCell ref="C1:D1"/>
  </mergeCells>
  <phoneticPr fontId="16" type="noConversion"/>
  <pageMargins left="0.44" right="0.19" top="1" bottom="1" header="0.5" footer="0.5"/>
  <pageSetup paperSize="9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obmiar</vt:lpstr>
      <vt:lpstr>do druku</vt:lpstr>
      <vt:lpstr>Arkusz3</vt:lpstr>
      <vt:lpstr>obmiar str2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Technom</dc:creator>
  <cp:lastModifiedBy>Tomasz Dryja</cp:lastModifiedBy>
  <cp:lastPrinted>2026-06-15T10:36:04Z</cp:lastPrinted>
  <dcterms:created xsi:type="dcterms:W3CDTF">2003-12-10T13:46:46Z</dcterms:created>
  <dcterms:modified xsi:type="dcterms:W3CDTF">2026-06-15T10:36:08Z</dcterms:modified>
</cp:coreProperties>
</file>